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Mannschaften" sheetId="1" r:id="rId1"/>
    <sheet name="Bilanzen_Teilnehmer" sheetId="2" r:id="rId2"/>
    <sheet name="Endrunde 1 - 6" sheetId="3" r:id="rId3"/>
    <sheet name="Trostgruppe2" sheetId="4" r:id="rId4"/>
    <sheet name="Trostgruppe1" sheetId="5" r:id="rId5"/>
    <sheet name="Platz7-10" sheetId="6" r:id="rId6"/>
    <sheet name="Platz11-15" sheetId="7" r:id="rId7"/>
    <sheet name="Vorrunde_Gruppe 1" sheetId="8" r:id="rId8"/>
    <sheet name="Vor_Gruppe 2" sheetId="9" r:id="rId9"/>
    <sheet name="Vor_Gruppe 3" sheetId="10" r:id="rId10"/>
    <sheet name="Gesamtwertung" sheetId="11" r:id="rId11"/>
  </sheets>
  <definedNames/>
  <calcPr fullCalcOnLoad="1"/>
</workbook>
</file>

<file path=xl/sharedStrings.xml><?xml version="1.0" encoding="utf-8"?>
<sst xmlns="http://schemas.openxmlformats.org/spreadsheetml/2006/main" count="855" uniqueCount="167">
  <si>
    <t>Großbottwar 1</t>
  </si>
  <si>
    <t>Steinheim 1</t>
  </si>
  <si>
    <t>1-2</t>
  </si>
  <si>
    <t>3-4</t>
  </si>
  <si>
    <t>5-6</t>
  </si>
  <si>
    <t>1-3</t>
  </si>
  <si>
    <t>1-5</t>
  </si>
  <si>
    <t>1-6</t>
  </si>
  <si>
    <t>4-5</t>
  </si>
  <si>
    <t>2-3</t>
  </si>
  <si>
    <t>1-4</t>
  </si>
  <si>
    <t>2-6</t>
  </si>
  <si>
    <t>3-5</t>
  </si>
  <si>
    <t>Punkte</t>
  </si>
  <si>
    <t>Spiele</t>
  </si>
  <si>
    <t>Platz</t>
  </si>
  <si>
    <t>Steinheim 2</t>
  </si>
  <si>
    <t>:</t>
  </si>
  <si>
    <t>Lienzingen</t>
  </si>
  <si>
    <t>Großbottwar 2</t>
  </si>
  <si>
    <t>Name</t>
  </si>
  <si>
    <t>Geburtstag</t>
  </si>
  <si>
    <t>Verein</t>
  </si>
  <si>
    <t>Bilanz</t>
  </si>
  <si>
    <t>Neuendorf, Lars</t>
  </si>
  <si>
    <t>Stephan, Ann-Kathrin</t>
  </si>
  <si>
    <t>Blickle, Maxi</t>
  </si>
  <si>
    <t>Aupperle, Constanze</t>
  </si>
  <si>
    <t>Berner, Kevin</t>
  </si>
  <si>
    <t>Bilanzzahl</t>
  </si>
  <si>
    <t>Mannschaften Jüngstenrunde 2003</t>
  </si>
  <si>
    <t>Erdmannhausen 1</t>
  </si>
  <si>
    <t>Erdmannhausen 2</t>
  </si>
  <si>
    <t>Erdmannhausen 3</t>
  </si>
  <si>
    <t>Steinheim 3</t>
  </si>
  <si>
    <t>Steinheim 4</t>
  </si>
  <si>
    <t>Gruppe</t>
  </si>
  <si>
    <t>Gesamtwertung Jüngstenrunde 2003</t>
  </si>
  <si>
    <t>Freiberg</t>
  </si>
  <si>
    <t xml:space="preserve"> </t>
  </si>
  <si>
    <t>Sätze</t>
  </si>
  <si>
    <t>Paarungen</t>
  </si>
  <si>
    <t>Runde 1</t>
  </si>
  <si>
    <t xml:space="preserve"> -</t>
  </si>
  <si>
    <t>Runde 2</t>
  </si>
  <si>
    <t>Runde 3</t>
  </si>
  <si>
    <t xml:space="preserve">TV Grossbottwar                                                         </t>
  </si>
  <si>
    <t>4 er - Gruppe</t>
  </si>
  <si>
    <t>Bietigheim</t>
  </si>
  <si>
    <t>Jüngstenrunde 2003</t>
  </si>
  <si>
    <t>2-4</t>
  </si>
  <si>
    <t>Runde 4</t>
  </si>
  <si>
    <t>Runde 5</t>
  </si>
  <si>
    <t>6 er - Gruppe</t>
  </si>
  <si>
    <t>2-5</t>
  </si>
  <si>
    <t>3-6</t>
  </si>
  <si>
    <t>4-6</t>
  </si>
  <si>
    <t xml:space="preserve">Paarungen </t>
  </si>
  <si>
    <t>5 er - Gruppe</t>
  </si>
  <si>
    <t>Ditzingen</t>
  </si>
  <si>
    <t>Vorrunde</t>
  </si>
  <si>
    <t>Ganzenmüller, Markus</t>
  </si>
  <si>
    <t>Seidel, Steffen</t>
  </si>
  <si>
    <t>Wörn, Rufus</t>
  </si>
  <si>
    <t>Eberhardt, Johannes</t>
  </si>
  <si>
    <t>Ullrich, Norbert</t>
  </si>
  <si>
    <t>Sigler, Phillip</t>
  </si>
  <si>
    <t>Dietrich, Yasmin</t>
  </si>
  <si>
    <t>Sigler, Alexander</t>
  </si>
  <si>
    <t>Kraft, Lena</t>
  </si>
  <si>
    <t>Ceczka, Nathlie</t>
  </si>
  <si>
    <t>Rind, Anna</t>
  </si>
  <si>
    <t>4 : 1</t>
  </si>
  <si>
    <t>4 : 0</t>
  </si>
  <si>
    <t>0 : 4</t>
  </si>
  <si>
    <t>1 : 4</t>
  </si>
  <si>
    <t>4 : 2</t>
  </si>
  <si>
    <t>4 : 3</t>
  </si>
  <si>
    <t>2 : 4</t>
  </si>
  <si>
    <t>3 : 4</t>
  </si>
  <si>
    <t>12 : 4</t>
  </si>
  <si>
    <t>3 : 0</t>
  </si>
  <si>
    <t>10 : 5</t>
  </si>
  <si>
    <t>2 : 1</t>
  </si>
  <si>
    <t>1 : 2</t>
  </si>
  <si>
    <t>0 : 3</t>
  </si>
  <si>
    <t>5 : 11</t>
  </si>
  <si>
    <t>5 : 12</t>
  </si>
  <si>
    <t>Trautwein, Christian</t>
  </si>
  <si>
    <t>Mayer, Robin</t>
  </si>
  <si>
    <t>Sitter, Yasmin</t>
  </si>
  <si>
    <t>Lauer, Meike</t>
  </si>
  <si>
    <t>Freudenberger, Sabrina</t>
  </si>
  <si>
    <t>Pfisterer, Nicolai</t>
  </si>
  <si>
    <t>Milencovic, Linda</t>
  </si>
  <si>
    <t>Hübner, Yannick</t>
  </si>
  <si>
    <t>Volmari, Peter</t>
  </si>
  <si>
    <t>Bürgstein, Tobias</t>
  </si>
  <si>
    <t>Propst, Pascal</t>
  </si>
  <si>
    <t>Nägele, Tim</t>
  </si>
  <si>
    <t>12 : 0</t>
  </si>
  <si>
    <t>8 : 5</t>
  </si>
  <si>
    <t>3 : 12</t>
  </si>
  <si>
    <t>Bayer, Clarissa</t>
  </si>
  <si>
    <t>Pfeiffer, Tobias</t>
  </si>
  <si>
    <t>Westhoff, Daniel</t>
  </si>
  <si>
    <t>Bertsch, Niklas</t>
  </si>
  <si>
    <t>Schroth, Jonathan</t>
  </si>
  <si>
    <t>Brodbeck, Simon</t>
  </si>
  <si>
    <t>Haupt, Julia</t>
  </si>
  <si>
    <t>Kraft, Benny</t>
  </si>
  <si>
    <t>Jenner, Marcus</t>
  </si>
  <si>
    <t>Sarawinsky, Stefan</t>
  </si>
  <si>
    <t>Maier, Tim</t>
  </si>
  <si>
    <t>Baudisch, Yannick</t>
  </si>
  <si>
    <t>Scafuzzo, Claudio</t>
  </si>
  <si>
    <t>Häusser, Lena</t>
  </si>
  <si>
    <t>1995</t>
  </si>
  <si>
    <t>Meusel, Dominic</t>
  </si>
  <si>
    <t>Lindner, Julian</t>
  </si>
  <si>
    <t>Korus, Alexander</t>
  </si>
  <si>
    <t>Rittmann, Bastian</t>
  </si>
  <si>
    <t>Endrunde</t>
  </si>
  <si>
    <t>Platz 1 - 6</t>
  </si>
  <si>
    <t>Wsauerborn@aol.com</t>
  </si>
  <si>
    <t>roger.faehnle@t-online.de</t>
  </si>
  <si>
    <t>shorty.mk@web.de</t>
  </si>
  <si>
    <t>fam.rittmann@t-online.de</t>
  </si>
  <si>
    <t>Teilnehmer  Jüngstenrunde  2003</t>
  </si>
  <si>
    <t>Neckarweihingen</t>
  </si>
  <si>
    <t>0  : 4</t>
  </si>
  <si>
    <t>10 : 4</t>
  </si>
  <si>
    <t>12 : 3</t>
  </si>
  <si>
    <t>2 : 12</t>
  </si>
  <si>
    <t>Großbottwar 3</t>
  </si>
  <si>
    <t>12 : 5</t>
  </si>
  <si>
    <t>10 : 6</t>
  </si>
  <si>
    <t>1 : 8</t>
  </si>
  <si>
    <t>0 : 2</t>
  </si>
  <si>
    <t>11:10</t>
  </si>
  <si>
    <t>7 : 11</t>
  </si>
  <si>
    <t>12 : 7</t>
  </si>
  <si>
    <t>11 : 7</t>
  </si>
  <si>
    <t>11 : 9</t>
  </si>
  <si>
    <t>Stumpf, Robin</t>
  </si>
  <si>
    <t>Gottschick, Paul</t>
  </si>
  <si>
    <t>Schanz, Timo</t>
  </si>
  <si>
    <t>Schlagenweith, Martin</t>
  </si>
  <si>
    <t>Charaus, Tristan</t>
  </si>
  <si>
    <t>Wagner, Manuel</t>
  </si>
  <si>
    <t>Schuh, Björn</t>
  </si>
  <si>
    <t>Stilling, Finn</t>
  </si>
  <si>
    <t>Schuh, Steffen</t>
  </si>
  <si>
    <t>Lorenz, Mathias</t>
  </si>
  <si>
    <t>Rezaie, Benedikt</t>
  </si>
  <si>
    <t>Celebi, Dogan</t>
  </si>
  <si>
    <t>Pelz, Nils</t>
  </si>
  <si>
    <t>Pl.1-6</t>
  </si>
  <si>
    <t>Pl.7-15</t>
  </si>
  <si>
    <t>Endrunde Platz 7-10</t>
  </si>
  <si>
    <t>Trostrunde Platz 7-15</t>
  </si>
  <si>
    <t>Endrunde Platz 11-15</t>
  </si>
  <si>
    <t>7. Platz</t>
  </si>
  <si>
    <t>Spiel um Platz 9:</t>
  </si>
  <si>
    <t>31.04.1994</t>
  </si>
  <si>
    <t>Guenter.Rennstich@gmx.de</t>
  </si>
  <si>
    <t>silkemorlock@aol.com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</si>
</sst>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 quotePrefix="1">
      <alignment horizont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 quotePrefix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8" xfId="0" applyFont="1" applyFill="1" applyBorder="1" applyAlignment="1">
      <alignment/>
    </xf>
    <xf numFmtId="0" fontId="7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textRotation="90"/>
    </xf>
    <xf numFmtId="0" fontId="10" fillId="2" borderId="11" xfId="0" applyFont="1" applyFill="1" applyBorder="1" applyAlignment="1">
      <alignment horizontal="center" textRotation="90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2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2" borderId="15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10" xfId="0" applyNumberFormat="1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1" fillId="0" borderId="5" xfId="0" applyNumberFormat="1" applyFont="1" applyBorder="1" applyAlignment="1">
      <alignment horizontal="left"/>
    </xf>
    <xf numFmtId="0" fontId="1" fillId="0" borderId="5" xfId="0" applyNumberFormat="1" applyFont="1" applyBorder="1" applyAlignment="1" applyProtection="1">
      <alignment/>
      <protection hidden="1" locked="0"/>
    </xf>
    <xf numFmtId="0" fontId="0" fillId="0" borderId="6" xfId="0" applyNumberFormat="1" applyBorder="1" applyAlignment="1" applyProtection="1">
      <alignment/>
      <protection hidden="1" locked="0"/>
    </xf>
    <xf numFmtId="0" fontId="1" fillId="0" borderId="4" xfId="0" applyFont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1" fillId="0" borderId="5" xfId="0" applyNumberFormat="1" applyFont="1" applyBorder="1" applyAlignment="1" applyProtection="1">
      <alignment horizontal="left"/>
      <protection hidden="1" locked="0"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/>
    </xf>
    <xf numFmtId="0" fontId="4" fillId="2" borderId="0" xfId="0" applyFont="1" applyFill="1" applyAlignment="1">
      <alignment horizontal="left"/>
    </xf>
    <xf numFmtId="0" fontId="2" fillId="0" borderId="7" xfId="0" applyNumberFormat="1" applyFont="1" applyFill="1" applyBorder="1" applyAlignment="1">
      <alignment horizontal="left"/>
    </xf>
    <xf numFmtId="0" fontId="12" fillId="0" borderId="0" xfId="0" applyFont="1" applyAlignment="1" quotePrefix="1">
      <alignment/>
    </xf>
    <xf numFmtId="0" fontId="10" fillId="0" borderId="0" xfId="0" applyFont="1" applyAlignment="1">
      <alignment horizontal="left"/>
    </xf>
    <xf numFmtId="0" fontId="1" fillId="2" borderId="2" xfId="0" applyFont="1" applyFill="1" applyBorder="1" applyAlignment="1">
      <alignment/>
    </xf>
    <xf numFmtId="0" fontId="0" fillId="0" borderId="5" xfId="0" applyNumberFormat="1" applyFont="1" applyBorder="1" applyAlignment="1" applyProtection="1">
      <alignment horizontal="center"/>
      <protection hidden="1" locked="0"/>
    </xf>
    <xf numFmtId="0" fontId="0" fillId="0" borderId="5" xfId="0" applyNumberFormat="1" applyBorder="1" applyAlignment="1" applyProtection="1">
      <alignment/>
      <protection hidden="1" locked="0"/>
    </xf>
    <xf numFmtId="0" fontId="0" fillId="0" borderId="6" xfId="0" applyBorder="1" applyAlignment="1">
      <alignment horizontal="center"/>
    </xf>
    <xf numFmtId="0" fontId="1" fillId="2" borderId="1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19" xfId="0" applyFill="1" applyBorder="1" applyAlignment="1">
      <alignment/>
    </xf>
    <xf numFmtId="0" fontId="0" fillId="0" borderId="0" xfId="0" applyNumberFormat="1" applyBorder="1" applyAlignment="1" applyProtection="1">
      <alignment/>
      <protection hidden="1" locked="0"/>
    </xf>
    <xf numFmtId="0" fontId="1" fillId="0" borderId="4" xfId="0" applyNumberFormat="1" applyFont="1" applyBorder="1" applyAlignment="1" quotePrefix="1">
      <alignment horizontal="center"/>
    </xf>
    <xf numFmtId="0" fontId="2" fillId="0" borderId="20" xfId="0" applyFont="1" applyBorder="1" applyAlignment="1" quotePrefix="1">
      <alignment horizontal="center"/>
    </xf>
    <xf numFmtId="0" fontId="2" fillId="4" borderId="11" xfId="0" applyFont="1" applyFill="1" applyBorder="1" applyAlignment="1" quotePrefix="1">
      <alignment horizontal="center"/>
    </xf>
    <xf numFmtId="0" fontId="2" fillId="4" borderId="12" xfId="0" applyFont="1" applyFill="1" applyBorder="1" applyAlignment="1" quotePrefix="1">
      <alignment horizontal="center"/>
    </xf>
    <xf numFmtId="14" fontId="0" fillId="0" borderId="0" xfId="0" applyNumberFormat="1" applyAlignment="1" quotePrefix="1">
      <alignment horizontal="center"/>
    </xf>
    <xf numFmtId="0" fontId="13" fillId="0" borderId="10" xfId="0" applyNumberFormat="1" applyFont="1" applyBorder="1" applyAlignment="1">
      <alignment horizontal="left"/>
    </xf>
    <xf numFmtId="0" fontId="13" fillId="0" borderId="5" xfId="0" applyNumberFormat="1" applyFont="1" applyBorder="1" applyAlignment="1">
      <alignment horizontal="left"/>
    </xf>
    <xf numFmtId="0" fontId="1" fillId="0" borderId="10" xfId="0" applyNumberFormat="1" applyFont="1" applyBorder="1" applyAlignment="1" applyProtection="1">
      <alignment horizontal="left"/>
      <protection hidden="1" locked="0"/>
    </xf>
    <xf numFmtId="0" fontId="10" fillId="0" borderId="5" xfId="0" applyFont="1" applyBorder="1" applyAlignment="1">
      <alignment/>
    </xf>
    <xf numFmtId="20" fontId="1" fillId="0" borderId="4" xfId="0" applyNumberFormat="1" applyFont="1" applyBorder="1" applyAlignment="1" quotePrefix="1">
      <alignment horizontal="center"/>
    </xf>
    <xf numFmtId="0" fontId="1" fillId="0" borderId="4" xfId="0" applyFont="1" applyBorder="1" applyAlignment="1" quotePrefix="1">
      <alignment horizontal="center"/>
    </xf>
    <xf numFmtId="0" fontId="2" fillId="0" borderId="2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 quotePrefix="1">
      <alignment horizontal="center"/>
    </xf>
    <xf numFmtId="0" fontId="2" fillId="0" borderId="25" xfId="0" applyFont="1" applyBorder="1" applyAlignment="1">
      <alignment horizontal="center"/>
    </xf>
    <xf numFmtId="0" fontId="2" fillId="0" borderId="4" xfId="0" applyFont="1" applyBorder="1" applyAlignment="1" quotePrefix="1">
      <alignment horizontal="center"/>
    </xf>
    <xf numFmtId="0" fontId="2" fillId="0" borderId="21" xfId="0" applyFont="1" applyBorder="1" applyAlignment="1" quotePrefix="1">
      <alignment horizontal="center"/>
    </xf>
    <xf numFmtId="0" fontId="2" fillId="0" borderId="22" xfId="0" applyFont="1" applyBorder="1" applyAlignment="1" quotePrefix="1">
      <alignment horizontal="center"/>
    </xf>
    <xf numFmtId="0" fontId="2" fillId="0" borderId="25" xfId="0" applyFont="1" applyBorder="1" applyAlignment="1" quotePrefix="1">
      <alignment horizontal="center"/>
    </xf>
    <xf numFmtId="0" fontId="1" fillId="4" borderId="12" xfId="0" applyFont="1" applyFill="1" applyBorder="1" applyAlignment="1" quotePrefix="1">
      <alignment horizontal="center"/>
    </xf>
    <xf numFmtId="0" fontId="5" fillId="0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 quotePrefix="1">
      <alignment horizontal="center"/>
    </xf>
    <xf numFmtId="0" fontId="16" fillId="4" borderId="11" xfId="0" applyFont="1" applyFill="1" applyBorder="1" applyAlignment="1" quotePrefix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10" fillId="0" borderId="0" xfId="0" applyFont="1" applyBorder="1" applyAlignment="1">
      <alignment/>
    </xf>
    <xf numFmtId="0" fontId="6" fillId="2" borderId="9" xfId="0" applyFont="1" applyFill="1" applyBorder="1" applyAlignment="1">
      <alignment/>
    </xf>
    <xf numFmtId="49" fontId="0" fillId="0" borderId="27" xfId="0" applyNumberFormat="1" applyFont="1" applyBorder="1" applyAlignment="1">
      <alignment/>
    </xf>
    <xf numFmtId="0" fontId="14" fillId="0" borderId="0" xfId="18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enter.Rennstich@gmx.de" TargetMode="External" /><Relationship Id="rId2" Type="http://schemas.openxmlformats.org/officeDocument/2006/relationships/hyperlink" Target="mailto:silkemorlock@aol.com" TargetMode="External" /><Relationship Id="rId3" Type="http://schemas.openxmlformats.org/officeDocument/2006/relationships/hyperlink" Target="mailto:Wsauerborn@aol.com" TargetMode="External" /><Relationship Id="rId4" Type="http://schemas.openxmlformats.org/officeDocument/2006/relationships/hyperlink" Target="mailto:roger.faehnle@t-online.de" TargetMode="External" /><Relationship Id="rId5" Type="http://schemas.openxmlformats.org/officeDocument/2006/relationships/hyperlink" Target="mailto:shorty.mk@web.de" TargetMode="External" /><Relationship Id="rId6" Type="http://schemas.openxmlformats.org/officeDocument/2006/relationships/hyperlink" Target="mailto:fam.rittmann@t-online.de" TargetMode="Externa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G9" sqref="G9:G19"/>
    </sheetView>
  </sheetViews>
  <sheetFormatPr defaultColWidth="11.421875" defaultRowHeight="12.75"/>
  <cols>
    <col min="2" max="2" width="20.421875" style="0" customWidth="1"/>
    <col min="4" max="4" width="5.140625" style="0" customWidth="1"/>
    <col min="5" max="6" width="5.57421875" style="0" customWidth="1"/>
  </cols>
  <sheetData>
    <row r="1" ht="18">
      <c r="B1" s="18" t="s">
        <v>30</v>
      </c>
    </row>
    <row r="5" ht="12.75">
      <c r="C5" s="19"/>
    </row>
    <row r="6" spans="2:3" ht="12.75">
      <c r="B6" t="s">
        <v>0</v>
      </c>
      <c r="C6" s="115" t="s">
        <v>166</v>
      </c>
    </row>
    <row r="7" ht="12.75">
      <c r="B7" t="s">
        <v>19</v>
      </c>
    </row>
    <row r="8" ht="12.75">
      <c r="B8" t="s">
        <v>134</v>
      </c>
    </row>
    <row r="9" spans="2:7" ht="12.75">
      <c r="B9" t="s">
        <v>18</v>
      </c>
      <c r="C9" s="115" t="s">
        <v>124</v>
      </c>
      <c r="G9" s="115"/>
    </row>
    <row r="10" ht="12.75">
      <c r="B10" t="s">
        <v>1</v>
      </c>
    </row>
    <row r="11" ht="12.75">
      <c r="B11" t="s">
        <v>16</v>
      </c>
    </row>
    <row r="12" ht="12.75">
      <c r="B12" t="s">
        <v>34</v>
      </c>
    </row>
    <row r="13" ht="12.75">
      <c r="B13" t="s">
        <v>35</v>
      </c>
    </row>
    <row r="14" ht="12.75">
      <c r="B14" t="s">
        <v>31</v>
      </c>
    </row>
    <row r="15" ht="12.75">
      <c r="B15" t="s">
        <v>32</v>
      </c>
    </row>
    <row r="16" ht="12.75">
      <c r="B16" t="s">
        <v>33</v>
      </c>
    </row>
    <row r="17" spans="2:7" ht="12.75">
      <c r="B17" t="s">
        <v>38</v>
      </c>
      <c r="C17" s="115" t="s">
        <v>125</v>
      </c>
      <c r="G17" s="115"/>
    </row>
    <row r="18" spans="2:7" ht="12.75">
      <c r="B18" t="s">
        <v>48</v>
      </c>
      <c r="C18" s="115" t="s">
        <v>126</v>
      </c>
      <c r="G18" s="115"/>
    </row>
    <row r="19" spans="2:7" ht="12.75">
      <c r="B19" t="s">
        <v>59</v>
      </c>
      <c r="C19" s="115" t="s">
        <v>127</v>
      </c>
      <c r="G19" s="115"/>
    </row>
    <row r="20" spans="2:3" ht="12.75">
      <c r="B20" t="s">
        <v>129</v>
      </c>
      <c r="C20" s="115" t="s">
        <v>165</v>
      </c>
    </row>
    <row r="25" ht="15">
      <c r="A25" s="9"/>
    </row>
    <row r="26" ht="15">
      <c r="A26" s="9"/>
    </row>
    <row r="27" ht="15">
      <c r="A27" s="9"/>
    </row>
    <row r="28" ht="15">
      <c r="A28" s="9"/>
    </row>
  </sheetData>
  <hyperlinks>
    <hyperlink ref="C20" r:id="rId1" display="Guenter.Rennstich@gmx.de"/>
    <hyperlink ref="C6" r:id="rId2" display="silkemorlock@aol.com"/>
    <hyperlink ref="C9" r:id="rId3" display="Wsauerborn@aol.com"/>
    <hyperlink ref="C17" r:id="rId4" display="roger.faehnle@t-online.de"/>
    <hyperlink ref="C18" r:id="rId5" display="shorty.mk@web.de"/>
    <hyperlink ref="C19" r:id="rId6" display="fam.rittmann@t-online.de"/>
  </hyperlinks>
  <printOptions/>
  <pageMargins left="0.75" right="0.75" top="1" bottom="1" header="0.4921259845" footer="0.4921259845"/>
  <pageSetup horizontalDpi="300" verticalDpi="300" orientation="portrait" paperSize="9"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3:P41"/>
  <sheetViews>
    <sheetView workbookViewId="0" topLeftCell="A1">
      <selection activeCell="E6" sqref="E6"/>
    </sheetView>
  </sheetViews>
  <sheetFormatPr defaultColWidth="11.421875" defaultRowHeight="12.75"/>
  <cols>
    <col min="1" max="1" width="1.8515625" style="0" customWidth="1"/>
    <col min="2" max="2" width="2.421875" style="0" customWidth="1"/>
    <col min="3" max="3" width="5.7109375" style="20" customWidth="1"/>
    <col min="4" max="4" width="2.421875" style="20" customWidth="1"/>
    <col min="5" max="5" width="21.57421875" style="21" customWidth="1"/>
    <col min="6" max="10" width="5.28125" style="1" customWidth="1"/>
    <col min="11" max="11" width="6.7109375" style="1" customWidth="1"/>
    <col min="12" max="12" width="6.00390625" style="1" customWidth="1"/>
    <col min="13" max="13" width="6.140625" style="1" customWidth="1"/>
  </cols>
  <sheetData>
    <row r="2" ht="6" customHeight="1" thickBot="1"/>
    <row r="3" spans="3:13" ht="31.5" customHeight="1" thickBot="1">
      <c r="C3" s="22" t="s">
        <v>49</v>
      </c>
      <c r="D3" s="23"/>
      <c r="E3" s="24"/>
      <c r="F3" s="25"/>
      <c r="G3" s="25"/>
      <c r="H3" s="25"/>
      <c r="I3" s="25"/>
      <c r="J3" s="25"/>
      <c r="K3" s="26"/>
      <c r="L3" s="26"/>
      <c r="M3" s="27"/>
    </row>
    <row r="4" ht="10.5" customHeight="1"/>
    <row r="5" spans="3:13" s="28" customFormat="1" ht="26.25" customHeight="1">
      <c r="C5" s="29" t="s">
        <v>39</v>
      </c>
      <c r="D5" s="30"/>
      <c r="E5" s="31" t="s">
        <v>60</v>
      </c>
      <c r="F5" s="32"/>
      <c r="G5" s="32"/>
      <c r="H5" s="32"/>
      <c r="I5" s="33" t="s">
        <v>39</v>
      </c>
      <c r="J5" s="33" t="s">
        <v>36</v>
      </c>
      <c r="K5" s="32"/>
      <c r="L5" s="32"/>
      <c r="M5" s="34">
        <v>3</v>
      </c>
    </row>
    <row r="6" ht="9.75" customHeight="1" thickBot="1"/>
    <row r="7" spans="3:15" s="35" customFormat="1" ht="66" customHeight="1" thickBot="1">
      <c r="C7" s="36"/>
      <c r="D7" s="36"/>
      <c r="E7" s="37"/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9" t="s">
        <v>40</v>
      </c>
      <c r="L7" s="40" t="s">
        <v>13</v>
      </c>
      <c r="M7" s="40" t="s">
        <v>15</v>
      </c>
      <c r="O7" s="41"/>
    </row>
    <row r="8" spans="3:13" s="42" customFormat="1" ht="24.75" customHeight="1" thickBot="1">
      <c r="C8" s="43">
        <v>1</v>
      </c>
      <c r="D8" s="44"/>
      <c r="E8" s="69" t="s">
        <v>31</v>
      </c>
      <c r="F8" s="45"/>
      <c r="G8" s="81"/>
      <c r="H8" s="81"/>
      <c r="I8" s="81"/>
      <c r="J8" s="81"/>
      <c r="K8" s="83"/>
      <c r="L8" s="82"/>
      <c r="M8" s="46"/>
    </row>
    <row r="9" spans="3:16" s="42" customFormat="1" ht="24.75" customHeight="1" thickBot="1">
      <c r="C9" s="43">
        <v>2</v>
      </c>
      <c r="D9" s="44"/>
      <c r="E9" s="69" t="s">
        <v>18</v>
      </c>
      <c r="F9" s="81"/>
      <c r="G9" s="47"/>
      <c r="H9" s="81"/>
      <c r="I9" s="81"/>
      <c r="J9" s="81"/>
      <c r="K9" s="83"/>
      <c r="L9" s="82"/>
      <c r="M9" s="46"/>
      <c r="N9"/>
      <c r="O9"/>
      <c r="P9"/>
    </row>
    <row r="10" spans="3:16" s="42" customFormat="1" ht="24.75" customHeight="1" thickBot="1">
      <c r="C10" s="43">
        <v>3</v>
      </c>
      <c r="D10" s="44"/>
      <c r="E10" s="69" t="s">
        <v>59</v>
      </c>
      <c r="F10" s="81"/>
      <c r="G10" s="81"/>
      <c r="H10" s="47"/>
      <c r="I10" s="81"/>
      <c r="J10" s="81"/>
      <c r="K10" s="83"/>
      <c r="L10" s="82"/>
      <c r="M10" s="46"/>
      <c r="N10"/>
      <c r="O10"/>
      <c r="P10"/>
    </row>
    <row r="11" spans="3:16" s="42" customFormat="1" ht="24.75" customHeight="1" thickBot="1">
      <c r="C11" s="43">
        <v>4</v>
      </c>
      <c r="D11" s="44"/>
      <c r="E11" s="69" t="s">
        <v>19</v>
      </c>
      <c r="F11" s="81"/>
      <c r="G11" s="81"/>
      <c r="H11" s="81"/>
      <c r="I11" s="48"/>
      <c r="J11" s="81"/>
      <c r="K11" s="83"/>
      <c r="L11" s="82"/>
      <c r="M11" s="46"/>
      <c r="N11"/>
      <c r="O11"/>
      <c r="P11"/>
    </row>
    <row r="12" spans="3:16" s="42" customFormat="1" ht="24.75" customHeight="1" thickBot="1">
      <c r="C12" s="43">
        <v>5</v>
      </c>
      <c r="D12" s="44"/>
      <c r="E12" s="69" t="s">
        <v>35</v>
      </c>
      <c r="F12" s="81"/>
      <c r="G12" s="81"/>
      <c r="H12" s="81"/>
      <c r="I12" s="81"/>
      <c r="J12" s="48"/>
      <c r="K12" s="83"/>
      <c r="L12" s="82"/>
      <c r="M12" s="46"/>
      <c r="N12"/>
      <c r="O12"/>
      <c r="P12"/>
    </row>
    <row r="15" spans="3:13" ht="12.75">
      <c r="C15" s="51" t="s">
        <v>57</v>
      </c>
      <c r="D15"/>
      <c r="E15" s="49"/>
      <c r="F15"/>
      <c r="G15" s="50"/>
      <c r="H15"/>
      <c r="L15"/>
      <c r="M15"/>
    </row>
    <row r="16" spans="3:8" ht="12" customHeight="1">
      <c r="C16"/>
      <c r="D16"/>
      <c r="E16" s="49"/>
      <c r="F16"/>
      <c r="G16" s="50"/>
      <c r="H16"/>
    </row>
    <row r="17" spans="1:13" ht="12.75">
      <c r="A17" s="70" t="s">
        <v>6</v>
      </c>
      <c r="C17" s="52" t="s">
        <v>42</v>
      </c>
      <c r="D17" s="53"/>
      <c r="E17" s="54" t="str">
        <f>+E8</f>
        <v>Erdmannhausen 1</v>
      </c>
      <c r="F17" s="55" t="s">
        <v>43</v>
      </c>
      <c r="G17" s="56" t="str">
        <f>+E12</f>
        <v>Steinheim 4</v>
      </c>
      <c r="H17" s="57"/>
      <c r="I17" s="57"/>
      <c r="J17" s="58"/>
      <c r="K17" s="79"/>
      <c r="M17" s="80" t="s">
        <v>73</v>
      </c>
    </row>
    <row r="18" spans="1:13" ht="12.75">
      <c r="A18" s="70" t="s">
        <v>50</v>
      </c>
      <c r="C18" s="60"/>
      <c r="D18" s="61"/>
      <c r="E18" s="54" t="str">
        <f>+E9</f>
        <v>Lienzingen</v>
      </c>
      <c r="F18" s="55" t="s">
        <v>43</v>
      </c>
      <c r="G18" s="62" t="str">
        <f>+E11</f>
        <v>Großbottwar 2</v>
      </c>
      <c r="H18" s="57"/>
      <c r="I18" s="57"/>
      <c r="J18" s="58"/>
      <c r="K18" s="79"/>
      <c r="M18" s="80" t="s">
        <v>72</v>
      </c>
    </row>
    <row r="19" spans="3:11" ht="12.75">
      <c r="C19"/>
      <c r="D19"/>
      <c r="E19" s="56"/>
      <c r="F19"/>
      <c r="G19" s="63"/>
      <c r="H19" s="64"/>
      <c r="I19" s="65"/>
      <c r="J19" s="65"/>
      <c r="K19" s="65"/>
    </row>
    <row r="20" spans="1:13" ht="12.75">
      <c r="A20" s="70" t="s">
        <v>5</v>
      </c>
      <c r="C20" s="52" t="s">
        <v>44</v>
      </c>
      <c r="D20" s="53"/>
      <c r="E20" s="54" t="str">
        <f>+E8</f>
        <v>Erdmannhausen 1</v>
      </c>
      <c r="F20" s="55" t="s">
        <v>43</v>
      </c>
      <c r="G20" s="62" t="str">
        <f>+E10</f>
        <v>Ditzingen</v>
      </c>
      <c r="H20" s="57"/>
      <c r="I20" s="57" t="s">
        <v>39</v>
      </c>
      <c r="J20" s="58"/>
      <c r="K20" s="79"/>
      <c r="M20" s="80" t="s">
        <v>73</v>
      </c>
    </row>
    <row r="21" spans="1:13" ht="12.75">
      <c r="A21" s="70" t="s">
        <v>54</v>
      </c>
      <c r="C21" s="60"/>
      <c r="D21" s="61"/>
      <c r="E21" s="54" t="str">
        <f>+E9</f>
        <v>Lienzingen</v>
      </c>
      <c r="F21" s="55" t="s">
        <v>43</v>
      </c>
      <c r="G21" s="62" t="str">
        <f>+E12</f>
        <v>Steinheim 4</v>
      </c>
      <c r="H21" s="57"/>
      <c r="I21" s="57"/>
      <c r="J21" s="58"/>
      <c r="K21" s="79"/>
      <c r="M21" s="80" t="s">
        <v>72</v>
      </c>
    </row>
    <row r="22" spans="1:11" ht="12.75">
      <c r="A22" s="70"/>
      <c r="E22" s="56"/>
      <c r="G22" s="66"/>
      <c r="H22" s="65"/>
      <c r="I22" s="65"/>
      <c r="J22" s="65"/>
      <c r="K22" s="65"/>
    </row>
    <row r="23" spans="1:13" ht="12.75">
      <c r="A23" s="70" t="s">
        <v>8</v>
      </c>
      <c r="C23" s="52" t="s">
        <v>45</v>
      </c>
      <c r="D23" s="53"/>
      <c r="E23" s="54" t="str">
        <f>+E11</f>
        <v>Großbottwar 2</v>
      </c>
      <c r="F23" s="55" t="s">
        <v>43</v>
      </c>
      <c r="G23" s="62" t="str">
        <f>+E12</f>
        <v>Steinheim 4</v>
      </c>
      <c r="H23" s="57"/>
      <c r="I23" s="57"/>
      <c r="J23" s="58"/>
      <c r="K23" s="79"/>
      <c r="M23" s="80" t="s">
        <v>76</v>
      </c>
    </row>
    <row r="24" spans="1:13" ht="12.75">
      <c r="A24" s="70" t="s">
        <v>9</v>
      </c>
      <c r="C24" s="60"/>
      <c r="D24" s="61"/>
      <c r="E24" s="54" t="str">
        <f>+E9</f>
        <v>Lienzingen</v>
      </c>
      <c r="F24" s="55" t="s">
        <v>43</v>
      </c>
      <c r="G24" s="62" t="str">
        <f>+E10</f>
        <v>Ditzingen</v>
      </c>
      <c r="H24" s="57"/>
      <c r="I24" s="57" t="s">
        <v>39</v>
      </c>
      <c r="J24" s="58"/>
      <c r="K24" s="79"/>
      <c r="M24" s="80" t="s">
        <v>76</v>
      </c>
    </row>
    <row r="25" spans="1:5" ht="12.75">
      <c r="A25" s="70"/>
      <c r="E25" s="67"/>
    </row>
    <row r="26" spans="1:13" ht="12.75">
      <c r="A26" s="70" t="s">
        <v>10</v>
      </c>
      <c r="C26" s="52" t="s">
        <v>51</v>
      </c>
      <c r="D26" s="53"/>
      <c r="E26" s="54" t="str">
        <f>+E8</f>
        <v>Erdmannhausen 1</v>
      </c>
      <c r="F26" s="55" t="s">
        <v>43</v>
      </c>
      <c r="G26" s="56" t="str">
        <f>+E11</f>
        <v>Großbottwar 2</v>
      </c>
      <c r="H26" s="57"/>
      <c r="I26" s="57"/>
      <c r="J26" s="58"/>
      <c r="K26" s="79"/>
      <c r="M26" s="80" t="s">
        <v>73</v>
      </c>
    </row>
    <row r="27" spans="1:13" ht="12.75">
      <c r="A27" s="70" t="s">
        <v>12</v>
      </c>
      <c r="C27" s="60"/>
      <c r="D27" s="61"/>
      <c r="E27" s="54" t="str">
        <f>+E10</f>
        <v>Ditzingen</v>
      </c>
      <c r="F27" s="55" t="s">
        <v>43</v>
      </c>
      <c r="G27" s="62" t="str">
        <f>+E12</f>
        <v>Steinheim 4</v>
      </c>
      <c r="H27" s="57"/>
      <c r="I27" s="57"/>
      <c r="J27" s="58"/>
      <c r="K27" s="79"/>
      <c r="M27" s="80" t="s">
        <v>73</v>
      </c>
    </row>
    <row r="28" ht="12.75">
      <c r="A28" s="70"/>
    </row>
    <row r="29" spans="1:13" ht="12.75">
      <c r="A29" s="70" t="s">
        <v>2</v>
      </c>
      <c r="C29" s="52" t="s">
        <v>52</v>
      </c>
      <c r="D29" s="53"/>
      <c r="E29" s="54" t="str">
        <f>+E8</f>
        <v>Erdmannhausen 1</v>
      </c>
      <c r="F29" s="55" t="s">
        <v>43</v>
      </c>
      <c r="G29" s="56" t="str">
        <f>+E9</f>
        <v>Lienzingen</v>
      </c>
      <c r="H29" s="57"/>
      <c r="I29" s="57"/>
      <c r="J29" s="58"/>
      <c r="K29" s="79"/>
      <c r="M29" s="59" t="s">
        <v>17</v>
      </c>
    </row>
    <row r="30" spans="1:13" ht="12.75">
      <c r="A30" s="70" t="s">
        <v>3</v>
      </c>
      <c r="C30" s="60"/>
      <c r="D30" s="61"/>
      <c r="E30" s="54" t="str">
        <f>+E10</f>
        <v>Ditzingen</v>
      </c>
      <c r="F30" s="55" t="s">
        <v>43</v>
      </c>
      <c r="G30" s="62" t="str">
        <f>+E11</f>
        <v>Großbottwar 2</v>
      </c>
      <c r="H30" s="57"/>
      <c r="I30" s="57"/>
      <c r="J30" s="58"/>
      <c r="K30" s="79"/>
      <c r="M30" s="80" t="s">
        <v>73</v>
      </c>
    </row>
    <row r="35" spans="3:13" ht="12.75">
      <c r="C35"/>
      <c r="D35"/>
      <c r="E35"/>
      <c r="F35"/>
      <c r="G35"/>
      <c r="H35"/>
      <c r="I35"/>
      <c r="J35"/>
      <c r="K35"/>
      <c r="L35"/>
      <c r="M35"/>
    </row>
    <row r="37" spans="3:13" ht="12.75">
      <c r="C37"/>
      <c r="D37"/>
      <c r="E37"/>
      <c r="F37"/>
      <c r="G37"/>
      <c r="H37"/>
      <c r="I37"/>
      <c r="J37"/>
      <c r="K37"/>
      <c r="L37"/>
      <c r="M37"/>
    </row>
    <row r="41" spans="3:13" ht="12.75">
      <c r="C41" s="68" t="s">
        <v>46</v>
      </c>
      <c r="D41" s="68"/>
      <c r="E41" s="68"/>
      <c r="F41" s="68" t="s">
        <v>39</v>
      </c>
      <c r="G41" s="68"/>
      <c r="H41" s="68"/>
      <c r="I41" s="68"/>
      <c r="J41" s="68"/>
      <c r="K41" s="68"/>
      <c r="L41" s="68" t="s">
        <v>58</v>
      </c>
      <c r="M41" s="68"/>
    </row>
  </sheetData>
  <printOptions/>
  <pageMargins left="0.34" right="0.19" top="0.41" bottom="0.15748031496062992" header="0.15748031496062992" footer="0.15748031496062992"/>
  <pageSetup horizontalDpi="600" verticalDpi="600" orientation="portrait" paperSize="9" scale="12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B7" sqref="B7"/>
    </sheetView>
  </sheetViews>
  <sheetFormatPr defaultColWidth="11.421875" defaultRowHeight="12.75"/>
  <cols>
    <col min="2" max="2" width="20.421875" style="0" customWidth="1"/>
    <col min="4" max="4" width="5.140625" style="0" customWidth="1"/>
    <col min="5" max="6" width="5.57421875" style="0" customWidth="1"/>
  </cols>
  <sheetData>
    <row r="1" ht="18">
      <c r="B1" s="18" t="s">
        <v>37</v>
      </c>
    </row>
    <row r="5" spans="1:6" ht="15">
      <c r="A5" s="9" t="s">
        <v>15</v>
      </c>
      <c r="B5" s="5"/>
      <c r="C5" s="6" t="s">
        <v>13</v>
      </c>
      <c r="D5" s="7" t="s">
        <v>14</v>
      </c>
      <c r="E5" s="7"/>
      <c r="F5" s="8"/>
    </row>
    <row r="6" spans="1:6" ht="15">
      <c r="A6" s="9">
        <v>1</v>
      </c>
      <c r="B6" s="10"/>
      <c r="C6" s="11"/>
      <c r="D6" s="12"/>
      <c r="E6" s="13"/>
      <c r="F6" s="14"/>
    </row>
    <row r="7" spans="1:6" ht="15">
      <c r="A7" s="9">
        <v>2</v>
      </c>
      <c r="B7" s="10"/>
      <c r="C7" s="11"/>
      <c r="D7" s="12"/>
      <c r="E7" s="13"/>
      <c r="F7" s="14"/>
    </row>
    <row r="8" spans="1:6" ht="15">
      <c r="A8" s="9">
        <v>3</v>
      </c>
      <c r="B8" s="10"/>
      <c r="C8" s="11"/>
      <c r="D8" s="12"/>
      <c r="E8" s="13"/>
      <c r="F8" s="14"/>
    </row>
    <row r="9" spans="1:6" ht="15">
      <c r="A9" s="9">
        <v>4</v>
      </c>
      <c r="B9" s="10"/>
      <c r="C9" s="11"/>
      <c r="D9" s="12"/>
      <c r="E9" s="13"/>
      <c r="F9" s="14"/>
    </row>
    <row r="10" spans="1:6" ht="15">
      <c r="A10" s="9">
        <v>5</v>
      </c>
      <c r="B10" s="10"/>
      <c r="C10" s="11"/>
      <c r="D10" s="12"/>
      <c r="E10" s="13"/>
      <c r="F10" s="14"/>
    </row>
    <row r="11" spans="1:6" ht="15">
      <c r="A11" s="9">
        <v>6</v>
      </c>
      <c r="B11" s="10"/>
      <c r="C11" s="11"/>
      <c r="D11" s="12"/>
      <c r="E11" s="13"/>
      <c r="F11" s="14"/>
    </row>
    <row r="12" spans="1:6" ht="15">
      <c r="A12" s="9">
        <v>7</v>
      </c>
      <c r="B12" s="10"/>
      <c r="C12" s="11"/>
      <c r="D12" s="12"/>
      <c r="E12" s="13"/>
      <c r="F12" s="14"/>
    </row>
    <row r="13" spans="1:6" ht="15">
      <c r="A13" s="9">
        <v>8</v>
      </c>
      <c r="B13" s="10"/>
      <c r="C13" s="11"/>
      <c r="D13" s="12"/>
      <c r="E13" s="13"/>
      <c r="F13" s="14"/>
    </row>
    <row r="14" spans="1:6" ht="15">
      <c r="A14" s="9">
        <v>9</v>
      </c>
      <c r="B14" s="10"/>
      <c r="C14" s="11"/>
      <c r="D14" s="12"/>
      <c r="E14" s="13"/>
      <c r="F14" s="14"/>
    </row>
    <row r="15" spans="1:6" ht="15">
      <c r="A15" s="9">
        <v>10</v>
      </c>
      <c r="B15" s="10"/>
      <c r="C15" s="11"/>
      <c r="D15" s="12"/>
      <c r="E15" s="13"/>
      <c r="F15" s="14"/>
    </row>
    <row r="16" spans="1:6" ht="15">
      <c r="A16" s="9">
        <v>11</v>
      </c>
      <c r="B16" s="10"/>
      <c r="C16" s="11"/>
      <c r="D16" s="12"/>
      <c r="E16" s="13"/>
      <c r="F16" s="14"/>
    </row>
    <row r="17" spans="1:6" ht="15">
      <c r="A17" s="9">
        <v>12</v>
      </c>
      <c r="B17" s="10"/>
      <c r="C17" s="11"/>
      <c r="D17" s="12"/>
      <c r="E17" s="13"/>
      <c r="F17" s="14"/>
    </row>
    <row r="18" spans="1:6" ht="15">
      <c r="A18" s="9">
        <v>13</v>
      </c>
      <c r="B18" s="10"/>
      <c r="C18" s="11"/>
      <c r="D18" s="12"/>
      <c r="E18" s="13"/>
      <c r="F18" s="14"/>
    </row>
    <row r="19" spans="1:6" ht="15">
      <c r="A19" s="9">
        <v>14</v>
      </c>
      <c r="B19" s="10"/>
      <c r="C19" s="11"/>
      <c r="D19" s="12"/>
      <c r="E19" s="13"/>
      <c r="F19" s="14"/>
    </row>
    <row r="20" spans="1:6" ht="15">
      <c r="A20" s="9">
        <v>15</v>
      </c>
      <c r="B20" s="10"/>
      <c r="C20" s="11"/>
      <c r="D20" s="12"/>
      <c r="E20" s="13"/>
      <c r="F20" s="14"/>
    </row>
    <row r="21" spans="1:6" ht="15">
      <c r="A21" s="9">
        <v>16</v>
      </c>
      <c r="B21" s="10"/>
      <c r="C21" s="11"/>
      <c r="D21" s="12"/>
      <c r="E21" s="13"/>
      <c r="F21" s="14"/>
    </row>
    <row r="22" spans="1:6" ht="15">
      <c r="A22" s="9">
        <v>17</v>
      </c>
      <c r="B22" s="10"/>
      <c r="C22" s="11"/>
      <c r="D22" s="12"/>
      <c r="E22" s="13"/>
      <c r="F22" s="14"/>
    </row>
    <row r="23" spans="1:6" ht="15">
      <c r="A23" s="9">
        <v>18</v>
      </c>
      <c r="B23" s="10"/>
      <c r="C23" s="11"/>
      <c r="D23" s="12"/>
      <c r="E23" s="13"/>
      <c r="F23" s="14"/>
    </row>
    <row r="24" ht="15">
      <c r="A24" s="9"/>
    </row>
    <row r="25" ht="15">
      <c r="A25" s="9"/>
    </row>
    <row r="26" ht="15">
      <c r="A26" s="9"/>
    </row>
    <row r="27" ht="15">
      <c r="A27" s="9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workbookViewId="0" topLeftCell="A1">
      <pane ySplit="4" topLeftCell="BM8" activePane="bottomLeft" state="frozen"/>
      <selection pane="topLeft" activeCell="A1" sqref="A1"/>
      <selection pane="bottomLeft" activeCell="C34" sqref="C34"/>
    </sheetView>
  </sheetViews>
  <sheetFormatPr defaultColWidth="11.421875" defaultRowHeight="12.75"/>
  <cols>
    <col min="1" max="1" width="6.7109375" style="0" customWidth="1"/>
    <col min="2" max="2" width="22.8515625" style="0" customWidth="1"/>
    <col min="3" max="3" width="11.421875" style="1" customWidth="1"/>
    <col min="4" max="4" width="21.421875" style="0" customWidth="1"/>
    <col min="5" max="5" width="2.7109375" style="0" hidden="1" customWidth="1"/>
    <col min="6" max="6" width="1.7109375" style="0" hidden="1" customWidth="1"/>
    <col min="7" max="9" width="2.7109375" style="0" hidden="1" customWidth="1"/>
    <col min="10" max="10" width="1.7109375" style="0" hidden="1" customWidth="1"/>
    <col min="11" max="13" width="2.7109375" style="0" hidden="1" customWidth="1"/>
    <col min="14" max="14" width="1.7109375" style="0" hidden="1" customWidth="1"/>
    <col min="15" max="15" width="2.7109375" style="0" hidden="1" customWidth="1"/>
    <col min="16" max="17" width="2.7109375" style="0" customWidth="1"/>
    <col min="18" max="18" width="1.7109375" style="0" customWidth="1"/>
    <col min="19" max="19" width="2.7109375" style="0" customWidth="1"/>
    <col min="20" max="20" width="7.28125" style="0" customWidth="1"/>
    <col min="21" max="21" width="3.7109375" style="0" customWidth="1"/>
  </cols>
  <sheetData>
    <row r="1" ht="15.75">
      <c r="A1" s="4" t="s">
        <v>128</v>
      </c>
    </row>
    <row r="4" spans="1:20" ht="12.75">
      <c r="A4" s="3" t="s">
        <v>15</v>
      </c>
      <c r="B4" s="3" t="s">
        <v>20</v>
      </c>
      <c r="C4" s="16" t="s">
        <v>21</v>
      </c>
      <c r="D4" s="3" t="s">
        <v>22</v>
      </c>
      <c r="E4" s="3" t="s">
        <v>157</v>
      </c>
      <c r="F4" s="3"/>
      <c r="G4" s="3"/>
      <c r="H4" s="3"/>
      <c r="I4" s="3" t="s">
        <v>158</v>
      </c>
      <c r="J4" s="3"/>
      <c r="K4" s="3"/>
      <c r="L4" s="3"/>
      <c r="M4" s="3" t="s">
        <v>60</v>
      </c>
      <c r="N4" s="3"/>
      <c r="O4" s="3"/>
      <c r="P4" s="3"/>
      <c r="Q4" s="3" t="s">
        <v>23</v>
      </c>
      <c r="R4" s="3"/>
      <c r="S4" s="3"/>
      <c r="T4" s="3" t="s">
        <v>29</v>
      </c>
    </row>
    <row r="5" spans="1:20" ht="12.75">
      <c r="A5" s="1">
        <v>1</v>
      </c>
      <c r="B5" t="s">
        <v>26</v>
      </c>
      <c r="C5" s="17">
        <v>33710</v>
      </c>
      <c r="D5" t="s">
        <v>0</v>
      </c>
      <c r="E5">
        <f>1+2+2</f>
        <v>5</v>
      </c>
      <c r="F5" s="2" t="s">
        <v>17</v>
      </c>
      <c r="J5" s="2" t="s">
        <v>17</v>
      </c>
      <c r="M5">
        <f>2+2+2</f>
        <v>6</v>
      </c>
      <c r="N5" s="2" t="s">
        <v>17</v>
      </c>
      <c r="O5">
        <v>0</v>
      </c>
      <c r="Q5">
        <f aca="true" t="shared" si="0" ref="Q5:Q36">+E5+I5+M5</f>
        <v>11</v>
      </c>
      <c r="R5" s="2" t="s">
        <v>17</v>
      </c>
      <c r="S5">
        <f aca="true" t="shared" si="1" ref="S5:S36">+G5+K5+O5</f>
        <v>0</v>
      </c>
      <c r="T5">
        <f aca="true" t="shared" si="2" ref="T5:T36">(E5*2-G5*1)+(I5*1-K5*1)+(M5*1-O5*1)</f>
        <v>16</v>
      </c>
    </row>
    <row r="6" spans="1:20" ht="12.75">
      <c r="A6" s="1">
        <v>2</v>
      </c>
      <c r="B6" t="s">
        <v>89</v>
      </c>
      <c r="C6" s="17">
        <v>33452</v>
      </c>
      <c r="D6" t="s">
        <v>1</v>
      </c>
      <c r="E6">
        <f>2+1+1</f>
        <v>4</v>
      </c>
      <c r="F6" s="2" t="s">
        <v>17</v>
      </c>
      <c r="J6" s="2" t="s">
        <v>17</v>
      </c>
      <c r="M6">
        <f>1+1+1</f>
        <v>3</v>
      </c>
      <c r="N6" s="2" t="s">
        <v>17</v>
      </c>
      <c r="O6">
        <v>0</v>
      </c>
      <c r="Q6">
        <f t="shared" si="0"/>
        <v>7</v>
      </c>
      <c r="R6" s="2" t="s">
        <v>17</v>
      </c>
      <c r="S6">
        <f t="shared" si="1"/>
        <v>0</v>
      </c>
      <c r="T6">
        <f t="shared" si="2"/>
        <v>11</v>
      </c>
    </row>
    <row r="7" spans="1:20" ht="12.75">
      <c r="A7" s="1">
        <v>3</v>
      </c>
      <c r="B7" t="s">
        <v>88</v>
      </c>
      <c r="C7" s="17">
        <v>33520</v>
      </c>
      <c r="D7" t="s">
        <v>1</v>
      </c>
      <c r="E7">
        <f>1+2+1</f>
        <v>4</v>
      </c>
      <c r="F7" s="2" t="s">
        <v>17</v>
      </c>
      <c r="G7">
        <v>1</v>
      </c>
      <c r="J7" s="2" t="s">
        <v>17</v>
      </c>
      <c r="M7">
        <f>1+1+1</f>
        <v>3</v>
      </c>
      <c r="N7" s="2" t="s">
        <v>17</v>
      </c>
      <c r="O7">
        <v>0</v>
      </c>
      <c r="Q7">
        <f t="shared" si="0"/>
        <v>7</v>
      </c>
      <c r="R7" s="2" t="s">
        <v>17</v>
      </c>
      <c r="S7">
        <f t="shared" si="1"/>
        <v>1</v>
      </c>
      <c r="T7">
        <f t="shared" si="2"/>
        <v>10</v>
      </c>
    </row>
    <row r="8" spans="1:20" ht="12.75">
      <c r="A8" s="1">
        <v>4</v>
      </c>
      <c r="B8" t="s">
        <v>90</v>
      </c>
      <c r="C8" s="17">
        <v>33395</v>
      </c>
      <c r="D8" t="s">
        <v>16</v>
      </c>
      <c r="F8" s="2" t="s">
        <v>17</v>
      </c>
      <c r="I8">
        <f>2+2+2</f>
        <v>6</v>
      </c>
      <c r="J8" s="2" t="s">
        <v>17</v>
      </c>
      <c r="M8">
        <f>1+1</f>
        <v>2</v>
      </c>
      <c r="N8" s="2" t="s">
        <v>17</v>
      </c>
      <c r="O8">
        <v>0</v>
      </c>
      <c r="Q8">
        <f t="shared" si="0"/>
        <v>8</v>
      </c>
      <c r="R8" s="2" t="s">
        <v>17</v>
      </c>
      <c r="S8">
        <f t="shared" si="1"/>
        <v>0</v>
      </c>
      <c r="T8">
        <f t="shared" si="2"/>
        <v>8</v>
      </c>
    </row>
    <row r="9" spans="1:20" ht="12.75">
      <c r="A9" s="1">
        <v>4</v>
      </c>
      <c r="B9" t="s">
        <v>63</v>
      </c>
      <c r="C9" s="17">
        <v>34268</v>
      </c>
      <c r="D9" t="s">
        <v>48</v>
      </c>
      <c r="E9">
        <f>1+2</f>
        <v>3</v>
      </c>
      <c r="F9" s="2" t="s">
        <v>17</v>
      </c>
      <c r="G9">
        <v>1</v>
      </c>
      <c r="J9" s="2" t="s">
        <v>17</v>
      </c>
      <c r="M9">
        <f>1+1+1</f>
        <v>3</v>
      </c>
      <c r="N9" s="2" t="s">
        <v>17</v>
      </c>
      <c r="O9">
        <v>0</v>
      </c>
      <c r="Q9">
        <f t="shared" si="0"/>
        <v>6</v>
      </c>
      <c r="R9" s="2" t="s">
        <v>17</v>
      </c>
      <c r="S9">
        <f t="shared" si="1"/>
        <v>1</v>
      </c>
      <c r="T9">
        <f t="shared" si="2"/>
        <v>8</v>
      </c>
    </row>
    <row r="10" spans="1:20" ht="12.75">
      <c r="A10" s="1">
        <v>4</v>
      </c>
      <c r="B10" t="s">
        <v>110</v>
      </c>
      <c r="C10" s="17">
        <v>34300</v>
      </c>
      <c r="D10" t="s">
        <v>31</v>
      </c>
      <c r="E10">
        <f>1+1+1</f>
        <v>3</v>
      </c>
      <c r="F10" s="2" t="s">
        <v>17</v>
      </c>
      <c r="G10">
        <v>1</v>
      </c>
      <c r="J10" s="2" t="s">
        <v>17</v>
      </c>
      <c r="M10">
        <f>1+1+1</f>
        <v>3</v>
      </c>
      <c r="N10" s="2" t="s">
        <v>17</v>
      </c>
      <c r="O10">
        <v>0</v>
      </c>
      <c r="Q10">
        <f t="shared" si="0"/>
        <v>6</v>
      </c>
      <c r="R10" s="2" t="s">
        <v>17</v>
      </c>
      <c r="S10">
        <f t="shared" si="1"/>
        <v>1</v>
      </c>
      <c r="T10">
        <f t="shared" si="2"/>
        <v>8</v>
      </c>
    </row>
    <row r="11" spans="1:20" ht="12.75">
      <c r="A11" s="1">
        <v>7</v>
      </c>
      <c r="B11" t="s">
        <v>99</v>
      </c>
      <c r="C11" s="17">
        <v>33948</v>
      </c>
      <c r="D11" t="s">
        <v>31</v>
      </c>
      <c r="E11">
        <f>1+1+1</f>
        <v>3</v>
      </c>
      <c r="F11" s="2" t="s">
        <v>17</v>
      </c>
      <c r="G11">
        <v>1</v>
      </c>
      <c r="J11" s="2" t="s">
        <v>17</v>
      </c>
      <c r="M11">
        <f>1+2</f>
        <v>3</v>
      </c>
      <c r="N11" s="2" t="s">
        <v>17</v>
      </c>
      <c r="O11">
        <v>1</v>
      </c>
      <c r="Q11">
        <f t="shared" si="0"/>
        <v>6</v>
      </c>
      <c r="R11" s="2" t="s">
        <v>17</v>
      </c>
      <c r="S11">
        <f t="shared" si="1"/>
        <v>2</v>
      </c>
      <c r="T11">
        <f t="shared" si="2"/>
        <v>7</v>
      </c>
    </row>
    <row r="12" spans="1:20" ht="12.75">
      <c r="A12" s="1">
        <v>8</v>
      </c>
      <c r="B12" t="s">
        <v>107</v>
      </c>
      <c r="C12" s="17">
        <v>33832</v>
      </c>
      <c r="D12" t="s">
        <v>18</v>
      </c>
      <c r="F12" s="2" t="s">
        <v>17</v>
      </c>
      <c r="J12" s="2" t="s">
        <v>17</v>
      </c>
      <c r="M12">
        <f>2+2+2</f>
        <v>6</v>
      </c>
      <c r="N12" s="2" t="s">
        <v>17</v>
      </c>
      <c r="O12">
        <v>0</v>
      </c>
      <c r="Q12">
        <f t="shared" si="0"/>
        <v>6</v>
      </c>
      <c r="R12" s="2" t="s">
        <v>17</v>
      </c>
      <c r="S12">
        <f t="shared" si="1"/>
        <v>0</v>
      </c>
      <c r="T12">
        <f t="shared" si="2"/>
        <v>6</v>
      </c>
    </row>
    <row r="13" spans="1:20" ht="12.75">
      <c r="A13" s="1">
        <v>8</v>
      </c>
      <c r="B13" t="s">
        <v>111</v>
      </c>
      <c r="C13" s="17">
        <v>33913</v>
      </c>
      <c r="D13" t="s">
        <v>31</v>
      </c>
      <c r="E13">
        <f>1+1</f>
        <v>2</v>
      </c>
      <c r="F13" s="2" t="s">
        <v>17</v>
      </c>
      <c r="G13">
        <v>1</v>
      </c>
      <c r="J13" s="2" t="s">
        <v>17</v>
      </c>
      <c r="M13">
        <f>1+1+1</f>
        <v>3</v>
      </c>
      <c r="N13" s="2" t="s">
        <v>17</v>
      </c>
      <c r="O13">
        <v>0</v>
      </c>
      <c r="Q13">
        <f t="shared" si="0"/>
        <v>5</v>
      </c>
      <c r="R13" s="2" t="s">
        <v>17</v>
      </c>
      <c r="S13">
        <f t="shared" si="1"/>
        <v>1</v>
      </c>
      <c r="T13">
        <f t="shared" si="2"/>
        <v>6</v>
      </c>
    </row>
    <row r="14" spans="1:20" ht="12.75">
      <c r="A14" s="1">
        <v>10</v>
      </c>
      <c r="B14" t="s">
        <v>28</v>
      </c>
      <c r="C14" s="17">
        <v>33869</v>
      </c>
      <c r="D14" t="s">
        <v>0</v>
      </c>
      <c r="E14">
        <f>1+1</f>
        <v>2</v>
      </c>
      <c r="F14" s="2" t="s">
        <v>17</v>
      </c>
      <c r="G14">
        <v>1</v>
      </c>
      <c r="J14" s="2" t="s">
        <v>17</v>
      </c>
      <c r="M14">
        <f>1+1+1</f>
        <v>3</v>
      </c>
      <c r="N14" s="2" t="s">
        <v>17</v>
      </c>
      <c r="O14">
        <v>1</v>
      </c>
      <c r="Q14">
        <f t="shared" si="0"/>
        <v>5</v>
      </c>
      <c r="R14" s="2" t="s">
        <v>17</v>
      </c>
      <c r="S14">
        <f t="shared" si="1"/>
        <v>2</v>
      </c>
      <c r="T14">
        <f t="shared" si="2"/>
        <v>5</v>
      </c>
    </row>
    <row r="15" spans="1:20" ht="12.75">
      <c r="A15" s="1">
        <v>10</v>
      </c>
      <c r="B15" t="s">
        <v>154</v>
      </c>
      <c r="C15" s="17">
        <v>33540</v>
      </c>
      <c r="D15" t="s">
        <v>129</v>
      </c>
      <c r="F15" s="2" t="s">
        <v>17</v>
      </c>
      <c r="I15">
        <f>2+2+1</f>
        <v>5</v>
      </c>
      <c r="J15" s="2" t="s">
        <v>17</v>
      </c>
      <c r="N15" s="2" t="s">
        <v>17</v>
      </c>
      <c r="Q15">
        <f t="shared" si="0"/>
        <v>5</v>
      </c>
      <c r="R15" s="2" t="s">
        <v>17</v>
      </c>
      <c r="S15">
        <f t="shared" si="1"/>
        <v>0</v>
      </c>
      <c r="T15">
        <f t="shared" si="2"/>
        <v>5</v>
      </c>
    </row>
    <row r="16" spans="1:20" ht="12.75">
      <c r="A16" s="1">
        <v>12</v>
      </c>
      <c r="B16" t="s">
        <v>119</v>
      </c>
      <c r="C16" s="17">
        <v>34285</v>
      </c>
      <c r="D16" t="s">
        <v>59</v>
      </c>
      <c r="F16" s="2" t="s">
        <v>17</v>
      </c>
      <c r="I16">
        <f>1+2</f>
        <v>3</v>
      </c>
      <c r="J16" s="2" t="s">
        <v>17</v>
      </c>
      <c r="M16">
        <f>1+1</f>
        <v>2</v>
      </c>
      <c r="N16" s="2" t="s">
        <v>17</v>
      </c>
      <c r="O16">
        <v>1</v>
      </c>
      <c r="Q16">
        <f t="shared" si="0"/>
        <v>5</v>
      </c>
      <c r="R16" s="2" t="s">
        <v>17</v>
      </c>
      <c r="S16">
        <f t="shared" si="1"/>
        <v>1</v>
      </c>
      <c r="T16">
        <f t="shared" si="2"/>
        <v>4</v>
      </c>
    </row>
    <row r="17" spans="1:20" ht="12.75">
      <c r="A17" s="1">
        <v>12</v>
      </c>
      <c r="B17" t="s">
        <v>149</v>
      </c>
      <c r="C17" s="17">
        <v>34197</v>
      </c>
      <c r="D17" t="s">
        <v>32</v>
      </c>
      <c r="F17" s="2" t="s">
        <v>17</v>
      </c>
      <c r="I17">
        <f>2+2+1</f>
        <v>5</v>
      </c>
      <c r="J17" s="2" t="s">
        <v>17</v>
      </c>
      <c r="K17">
        <v>1</v>
      </c>
      <c r="N17" s="2"/>
      <c r="Q17">
        <f t="shared" si="0"/>
        <v>5</v>
      </c>
      <c r="R17" s="2" t="s">
        <v>17</v>
      </c>
      <c r="S17">
        <f t="shared" si="1"/>
        <v>1</v>
      </c>
      <c r="T17">
        <f t="shared" si="2"/>
        <v>4</v>
      </c>
    </row>
    <row r="18" spans="1:20" ht="12.75">
      <c r="A18" s="1">
        <v>12</v>
      </c>
      <c r="B18" t="s">
        <v>153</v>
      </c>
      <c r="C18" s="17">
        <v>33992</v>
      </c>
      <c r="D18" t="s">
        <v>129</v>
      </c>
      <c r="F18" s="2" t="s">
        <v>17</v>
      </c>
      <c r="I18">
        <f>1+2+2</f>
        <v>5</v>
      </c>
      <c r="J18" s="2" t="s">
        <v>17</v>
      </c>
      <c r="K18">
        <v>1</v>
      </c>
      <c r="N18" s="2" t="s">
        <v>17</v>
      </c>
      <c r="Q18">
        <f t="shared" si="0"/>
        <v>5</v>
      </c>
      <c r="R18" s="2" t="s">
        <v>17</v>
      </c>
      <c r="S18">
        <f t="shared" si="1"/>
        <v>1</v>
      </c>
      <c r="T18">
        <f t="shared" si="2"/>
        <v>4</v>
      </c>
    </row>
    <row r="19" spans="1:20" ht="12.75">
      <c r="A19" s="1">
        <v>15</v>
      </c>
      <c r="B19" t="s">
        <v>96</v>
      </c>
      <c r="C19" s="17">
        <v>34032</v>
      </c>
      <c r="D19" t="s">
        <v>38</v>
      </c>
      <c r="E19">
        <f>1+1</f>
        <v>2</v>
      </c>
      <c r="F19" s="2" t="s">
        <v>17</v>
      </c>
      <c r="G19">
        <f>1+1</f>
        <v>2</v>
      </c>
      <c r="J19" s="2" t="s">
        <v>17</v>
      </c>
      <c r="M19">
        <f>1+1</f>
        <v>2</v>
      </c>
      <c r="N19" s="2" t="s">
        <v>17</v>
      </c>
      <c r="O19">
        <v>1</v>
      </c>
      <c r="Q19">
        <f t="shared" si="0"/>
        <v>4</v>
      </c>
      <c r="R19" s="2" t="s">
        <v>17</v>
      </c>
      <c r="S19">
        <f t="shared" si="1"/>
        <v>3</v>
      </c>
      <c r="T19">
        <f t="shared" si="2"/>
        <v>3</v>
      </c>
    </row>
    <row r="20" spans="1:20" ht="12.75">
      <c r="A20" s="1">
        <v>15</v>
      </c>
      <c r="B20" t="s">
        <v>62</v>
      </c>
      <c r="C20" s="17">
        <v>33340</v>
      </c>
      <c r="D20" t="s">
        <v>48</v>
      </c>
      <c r="F20" s="2" t="s">
        <v>17</v>
      </c>
      <c r="J20" s="2" t="s">
        <v>17</v>
      </c>
      <c r="M20">
        <f>1+2</f>
        <v>3</v>
      </c>
      <c r="N20" s="2" t="s">
        <v>17</v>
      </c>
      <c r="O20">
        <v>0</v>
      </c>
      <c r="Q20">
        <f t="shared" si="0"/>
        <v>3</v>
      </c>
      <c r="R20" s="2" t="s">
        <v>17</v>
      </c>
      <c r="S20">
        <f t="shared" si="1"/>
        <v>0</v>
      </c>
      <c r="T20">
        <f t="shared" si="2"/>
        <v>3</v>
      </c>
    </row>
    <row r="21" spans="1:20" ht="12.75">
      <c r="A21" s="1">
        <v>15</v>
      </c>
      <c r="B21" t="s">
        <v>112</v>
      </c>
      <c r="C21" s="17">
        <v>34331</v>
      </c>
      <c r="D21" t="s">
        <v>31</v>
      </c>
      <c r="F21" s="2" t="s">
        <v>17</v>
      </c>
      <c r="J21" s="2" t="s">
        <v>17</v>
      </c>
      <c r="M21">
        <f>1+1+1</f>
        <v>3</v>
      </c>
      <c r="N21" s="2" t="s">
        <v>17</v>
      </c>
      <c r="O21">
        <v>0</v>
      </c>
      <c r="Q21">
        <f t="shared" si="0"/>
        <v>3</v>
      </c>
      <c r="R21" s="2" t="s">
        <v>17</v>
      </c>
      <c r="S21">
        <f t="shared" si="1"/>
        <v>0</v>
      </c>
      <c r="T21">
        <f t="shared" si="2"/>
        <v>3</v>
      </c>
    </row>
    <row r="22" spans="1:20" ht="12.75">
      <c r="A22" s="1">
        <v>18</v>
      </c>
      <c r="B22" t="s">
        <v>121</v>
      </c>
      <c r="C22" s="17">
        <v>34624</v>
      </c>
      <c r="D22" t="s">
        <v>59</v>
      </c>
      <c r="F22" s="2" t="s">
        <v>17</v>
      </c>
      <c r="I22">
        <f>1+1</f>
        <v>2</v>
      </c>
      <c r="J22" s="2" t="s">
        <v>17</v>
      </c>
      <c r="K22">
        <v>1</v>
      </c>
      <c r="M22">
        <f>1+1</f>
        <v>2</v>
      </c>
      <c r="N22" s="2" t="s">
        <v>17</v>
      </c>
      <c r="O22">
        <v>1</v>
      </c>
      <c r="Q22">
        <f t="shared" si="0"/>
        <v>4</v>
      </c>
      <c r="R22" s="2" t="s">
        <v>17</v>
      </c>
      <c r="S22">
        <f t="shared" si="1"/>
        <v>2</v>
      </c>
      <c r="T22">
        <f t="shared" si="2"/>
        <v>2</v>
      </c>
    </row>
    <row r="23" spans="1:20" ht="12.75">
      <c r="A23" s="1">
        <v>18</v>
      </c>
      <c r="B23" t="s">
        <v>95</v>
      </c>
      <c r="C23" s="17">
        <v>33463</v>
      </c>
      <c r="D23" t="s">
        <v>38</v>
      </c>
      <c r="E23">
        <v>2</v>
      </c>
      <c r="F23" s="2" t="s">
        <v>17</v>
      </c>
      <c r="G23">
        <f>1+1</f>
        <v>2</v>
      </c>
      <c r="J23" s="2" t="s">
        <v>17</v>
      </c>
      <c r="M23">
        <f>1+1</f>
        <v>2</v>
      </c>
      <c r="N23" s="2" t="s">
        <v>17</v>
      </c>
      <c r="O23">
        <f>1+1</f>
        <v>2</v>
      </c>
      <c r="Q23">
        <f t="shared" si="0"/>
        <v>4</v>
      </c>
      <c r="R23" s="2" t="s">
        <v>17</v>
      </c>
      <c r="S23">
        <f t="shared" si="1"/>
        <v>4</v>
      </c>
      <c r="T23">
        <f t="shared" si="2"/>
        <v>2</v>
      </c>
    </row>
    <row r="24" spans="1:20" ht="12.75">
      <c r="A24" s="1">
        <v>18</v>
      </c>
      <c r="B24" t="s">
        <v>109</v>
      </c>
      <c r="C24" s="17">
        <v>33836</v>
      </c>
      <c r="D24" t="s">
        <v>18</v>
      </c>
      <c r="F24" s="2" t="s">
        <v>17</v>
      </c>
      <c r="I24">
        <f>1+1</f>
        <v>2</v>
      </c>
      <c r="J24" s="2" t="s">
        <v>17</v>
      </c>
      <c r="K24">
        <v>1</v>
      </c>
      <c r="M24">
        <f>1+1</f>
        <v>2</v>
      </c>
      <c r="N24" s="2" t="s">
        <v>17</v>
      </c>
      <c r="O24">
        <v>1</v>
      </c>
      <c r="Q24">
        <f t="shared" si="0"/>
        <v>4</v>
      </c>
      <c r="R24" s="2" t="s">
        <v>17</v>
      </c>
      <c r="S24">
        <f t="shared" si="1"/>
        <v>2</v>
      </c>
      <c r="T24">
        <f t="shared" si="2"/>
        <v>2</v>
      </c>
    </row>
    <row r="25" spans="1:20" ht="12.75">
      <c r="A25" s="1">
        <v>18</v>
      </c>
      <c r="B25" t="s">
        <v>146</v>
      </c>
      <c r="C25" s="17">
        <v>33853</v>
      </c>
      <c r="D25" t="s">
        <v>0</v>
      </c>
      <c r="E25">
        <f>1+1</f>
        <v>2</v>
      </c>
      <c r="F25" s="2" t="s">
        <v>17</v>
      </c>
      <c r="G25">
        <f>1+1</f>
        <v>2</v>
      </c>
      <c r="J25" s="2" t="s">
        <v>17</v>
      </c>
      <c r="N25" s="2"/>
      <c r="Q25">
        <f t="shared" si="0"/>
        <v>2</v>
      </c>
      <c r="R25" s="2" t="s">
        <v>17</v>
      </c>
      <c r="S25">
        <f t="shared" si="1"/>
        <v>2</v>
      </c>
      <c r="T25">
        <f t="shared" si="2"/>
        <v>2</v>
      </c>
    </row>
    <row r="26" spans="1:20" ht="12.75">
      <c r="A26" s="1">
        <v>22</v>
      </c>
      <c r="B26" t="s">
        <v>66</v>
      </c>
      <c r="C26" s="17">
        <v>33640</v>
      </c>
      <c r="D26" t="s">
        <v>16</v>
      </c>
      <c r="F26" s="2" t="s">
        <v>17</v>
      </c>
      <c r="I26">
        <f>2+2</f>
        <v>4</v>
      </c>
      <c r="J26" s="2" t="s">
        <v>17</v>
      </c>
      <c r="K26">
        <v>1</v>
      </c>
      <c r="M26">
        <v>1</v>
      </c>
      <c r="N26" s="2" t="s">
        <v>17</v>
      </c>
      <c r="O26">
        <f>1+1+1</f>
        <v>3</v>
      </c>
      <c r="Q26">
        <f t="shared" si="0"/>
        <v>5</v>
      </c>
      <c r="R26" s="2" t="s">
        <v>17</v>
      </c>
      <c r="S26">
        <f t="shared" si="1"/>
        <v>4</v>
      </c>
      <c r="T26">
        <f t="shared" si="2"/>
        <v>1</v>
      </c>
    </row>
    <row r="27" spans="1:20" ht="12.75">
      <c r="A27" s="1">
        <v>22</v>
      </c>
      <c r="B27" t="s">
        <v>61</v>
      </c>
      <c r="C27" s="17">
        <v>33629</v>
      </c>
      <c r="D27" t="s">
        <v>48</v>
      </c>
      <c r="E27">
        <v>1</v>
      </c>
      <c r="F27" s="2" t="s">
        <v>17</v>
      </c>
      <c r="G27">
        <f>1+1</f>
        <v>2</v>
      </c>
      <c r="J27" s="2" t="s">
        <v>17</v>
      </c>
      <c r="M27">
        <f>1+1</f>
        <v>2</v>
      </c>
      <c r="N27" s="2" t="s">
        <v>17</v>
      </c>
      <c r="O27">
        <v>1</v>
      </c>
      <c r="Q27">
        <f t="shared" si="0"/>
        <v>3</v>
      </c>
      <c r="R27" s="2" t="s">
        <v>17</v>
      </c>
      <c r="S27">
        <f t="shared" si="1"/>
        <v>3</v>
      </c>
      <c r="T27">
        <f t="shared" si="2"/>
        <v>1</v>
      </c>
    </row>
    <row r="28" spans="1:20" ht="12.75">
      <c r="A28" s="1">
        <v>22</v>
      </c>
      <c r="B28" t="s">
        <v>118</v>
      </c>
      <c r="C28" s="17">
        <v>33415</v>
      </c>
      <c r="D28" t="s">
        <v>59</v>
      </c>
      <c r="F28" s="2" t="s">
        <v>17</v>
      </c>
      <c r="J28" s="2" t="s">
        <v>17</v>
      </c>
      <c r="M28">
        <f>1+1+1</f>
        <v>3</v>
      </c>
      <c r="N28" s="2" t="s">
        <v>17</v>
      </c>
      <c r="O28">
        <f>1+1</f>
        <v>2</v>
      </c>
      <c r="Q28">
        <f t="shared" si="0"/>
        <v>3</v>
      </c>
      <c r="R28" s="2" t="s">
        <v>17</v>
      </c>
      <c r="S28">
        <f t="shared" si="1"/>
        <v>2</v>
      </c>
      <c r="T28">
        <f t="shared" si="2"/>
        <v>1</v>
      </c>
    </row>
    <row r="29" spans="1:20" ht="12.75">
      <c r="A29" s="1">
        <v>22</v>
      </c>
      <c r="B29" t="s">
        <v>151</v>
      </c>
      <c r="C29" s="17">
        <v>34346</v>
      </c>
      <c r="D29" t="s">
        <v>59</v>
      </c>
      <c r="F29" s="2" t="s">
        <v>17</v>
      </c>
      <c r="I29">
        <f>1+1+1</f>
        <v>3</v>
      </c>
      <c r="J29" s="2" t="s">
        <v>17</v>
      </c>
      <c r="K29">
        <f>1+1</f>
        <v>2</v>
      </c>
      <c r="N29" s="2"/>
      <c r="Q29">
        <f t="shared" si="0"/>
        <v>3</v>
      </c>
      <c r="R29" s="2" t="s">
        <v>17</v>
      </c>
      <c r="S29">
        <f t="shared" si="1"/>
        <v>2</v>
      </c>
      <c r="T29">
        <f t="shared" si="2"/>
        <v>1</v>
      </c>
    </row>
    <row r="30" spans="1:20" ht="12.75">
      <c r="A30" s="1">
        <v>26</v>
      </c>
      <c r="B30" t="s">
        <v>113</v>
      </c>
      <c r="C30" s="17">
        <v>34301</v>
      </c>
      <c r="D30" t="s">
        <v>35</v>
      </c>
      <c r="F30" s="2" t="s">
        <v>17</v>
      </c>
      <c r="I30">
        <f>1+1+1</f>
        <v>3</v>
      </c>
      <c r="J30" s="2" t="s">
        <v>17</v>
      </c>
      <c r="K30">
        <f>1+1+1</f>
        <v>3</v>
      </c>
      <c r="M30">
        <f>1+2</f>
        <v>3</v>
      </c>
      <c r="N30" s="2" t="s">
        <v>17</v>
      </c>
      <c r="O30">
        <f>1+1+1</f>
        <v>3</v>
      </c>
      <c r="Q30">
        <f t="shared" si="0"/>
        <v>6</v>
      </c>
      <c r="R30" s="2" t="s">
        <v>17</v>
      </c>
      <c r="S30">
        <f t="shared" si="1"/>
        <v>6</v>
      </c>
      <c r="T30">
        <f t="shared" si="2"/>
        <v>0</v>
      </c>
    </row>
    <row r="31" spans="1:20" ht="12.75">
      <c r="A31" s="1">
        <v>26</v>
      </c>
      <c r="B31" t="s">
        <v>67</v>
      </c>
      <c r="C31" s="17">
        <v>34494</v>
      </c>
      <c r="D31" t="s">
        <v>16</v>
      </c>
      <c r="F31" s="2" t="s">
        <v>17</v>
      </c>
      <c r="I31">
        <f>1+1</f>
        <v>2</v>
      </c>
      <c r="J31" s="2" t="s">
        <v>17</v>
      </c>
      <c r="K31">
        <v>2</v>
      </c>
      <c r="M31">
        <v>2</v>
      </c>
      <c r="N31" s="2" t="s">
        <v>17</v>
      </c>
      <c r="O31">
        <f>1+1</f>
        <v>2</v>
      </c>
      <c r="Q31">
        <f t="shared" si="0"/>
        <v>4</v>
      </c>
      <c r="R31" s="2" t="s">
        <v>17</v>
      </c>
      <c r="S31">
        <f t="shared" si="1"/>
        <v>4</v>
      </c>
      <c r="T31">
        <f t="shared" si="2"/>
        <v>0</v>
      </c>
    </row>
    <row r="32" spans="1:20" ht="12.75">
      <c r="A32" s="1">
        <v>26</v>
      </c>
      <c r="B32" t="s">
        <v>104</v>
      </c>
      <c r="C32" s="17">
        <v>33778</v>
      </c>
      <c r="D32" t="s">
        <v>134</v>
      </c>
      <c r="F32" s="2" t="s">
        <v>17</v>
      </c>
      <c r="I32">
        <v>1</v>
      </c>
      <c r="J32" s="2" t="s">
        <v>17</v>
      </c>
      <c r="K32">
        <f>1+1</f>
        <v>2</v>
      </c>
      <c r="M32">
        <v>2</v>
      </c>
      <c r="N32" s="2" t="s">
        <v>17</v>
      </c>
      <c r="O32">
        <v>1</v>
      </c>
      <c r="Q32">
        <f t="shared" si="0"/>
        <v>3</v>
      </c>
      <c r="R32" s="2" t="s">
        <v>17</v>
      </c>
      <c r="S32">
        <f t="shared" si="1"/>
        <v>3</v>
      </c>
      <c r="T32">
        <f t="shared" si="2"/>
        <v>0</v>
      </c>
    </row>
    <row r="33" spans="1:20" ht="12.75">
      <c r="A33" s="1">
        <v>26</v>
      </c>
      <c r="B33" t="s">
        <v>91</v>
      </c>
      <c r="C33" s="17" t="s">
        <v>164</v>
      </c>
      <c r="D33" t="s">
        <v>1</v>
      </c>
      <c r="E33">
        <v>1</v>
      </c>
      <c r="F33" s="2" t="s">
        <v>17</v>
      </c>
      <c r="G33">
        <f>1+1+1</f>
        <v>3</v>
      </c>
      <c r="J33" s="2" t="s">
        <v>17</v>
      </c>
      <c r="M33">
        <v>1</v>
      </c>
      <c r="N33" s="2" t="s">
        <v>17</v>
      </c>
      <c r="O33">
        <v>0</v>
      </c>
      <c r="Q33">
        <f t="shared" si="0"/>
        <v>2</v>
      </c>
      <c r="R33" s="2" t="s">
        <v>17</v>
      </c>
      <c r="S33">
        <f t="shared" si="1"/>
        <v>3</v>
      </c>
      <c r="T33">
        <f t="shared" si="2"/>
        <v>0</v>
      </c>
    </row>
    <row r="34" spans="1:20" ht="12.75">
      <c r="A34" s="1">
        <v>26</v>
      </c>
      <c r="B34" t="s">
        <v>150</v>
      </c>
      <c r="C34" s="84">
        <v>34341</v>
      </c>
      <c r="D34" t="s">
        <v>35</v>
      </c>
      <c r="F34" s="2" t="s">
        <v>17</v>
      </c>
      <c r="I34">
        <f>1+1</f>
        <v>2</v>
      </c>
      <c r="J34" s="2" t="s">
        <v>17</v>
      </c>
      <c r="K34">
        <f>1+1</f>
        <v>2</v>
      </c>
      <c r="N34" s="2"/>
      <c r="Q34">
        <f t="shared" si="0"/>
        <v>2</v>
      </c>
      <c r="R34" s="2" t="s">
        <v>17</v>
      </c>
      <c r="S34">
        <f t="shared" si="1"/>
        <v>2</v>
      </c>
      <c r="T34">
        <f t="shared" si="2"/>
        <v>0</v>
      </c>
    </row>
    <row r="35" spans="1:20" ht="12.75">
      <c r="A35" s="1">
        <v>26</v>
      </c>
      <c r="B35" t="s">
        <v>148</v>
      </c>
      <c r="C35" s="17"/>
      <c r="D35" t="s">
        <v>18</v>
      </c>
      <c r="E35">
        <v>1</v>
      </c>
      <c r="F35" s="2" t="s">
        <v>17</v>
      </c>
      <c r="G35">
        <f>1+1</f>
        <v>2</v>
      </c>
      <c r="J35" s="2" t="s">
        <v>17</v>
      </c>
      <c r="N35" s="2"/>
      <c r="Q35">
        <f t="shared" si="0"/>
        <v>1</v>
      </c>
      <c r="R35" s="2" t="s">
        <v>17</v>
      </c>
      <c r="S35">
        <f t="shared" si="1"/>
        <v>2</v>
      </c>
      <c r="T35">
        <f t="shared" si="2"/>
        <v>0</v>
      </c>
    </row>
    <row r="36" spans="1:20" ht="12.75">
      <c r="A36" s="1">
        <v>32</v>
      </c>
      <c r="B36" t="s">
        <v>69</v>
      </c>
      <c r="C36" s="17">
        <v>33638</v>
      </c>
      <c r="D36" t="s">
        <v>33</v>
      </c>
      <c r="F36" s="2" t="s">
        <v>17</v>
      </c>
      <c r="I36">
        <f>1+1</f>
        <v>2</v>
      </c>
      <c r="J36" s="2" t="s">
        <v>17</v>
      </c>
      <c r="K36">
        <f>2+1</f>
        <v>3</v>
      </c>
      <c r="M36">
        <f>1+2</f>
        <v>3</v>
      </c>
      <c r="N36" s="2" t="s">
        <v>17</v>
      </c>
      <c r="O36">
        <f>1+2</f>
        <v>3</v>
      </c>
      <c r="Q36">
        <f t="shared" si="0"/>
        <v>5</v>
      </c>
      <c r="R36" s="2" t="s">
        <v>17</v>
      </c>
      <c r="S36">
        <f t="shared" si="1"/>
        <v>6</v>
      </c>
      <c r="T36">
        <f t="shared" si="2"/>
        <v>-1</v>
      </c>
    </row>
    <row r="37" spans="1:20" ht="12.75">
      <c r="A37" s="1">
        <v>32</v>
      </c>
      <c r="B37" t="s">
        <v>71</v>
      </c>
      <c r="C37" s="17">
        <v>33655</v>
      </c>
      <c r="D37" t="s">
        <v>33</v>
      </c>
      <c r="F37" s="2" t="s">
        <v>17</v>
      </c>
      <c r="I37">
        <f>1+1+1</f>
        <v>3</v>
      </c>
      <c r="J37" s="2" t="s">
        <v>17</v>
      </c>
      <c r="K37">
        <f>1+1</f>
        <v>2</v>
      </c>
      <c r="M37">
        <v>1</v>
      </c>
      <c r="N37" s="2" t="s">
        <v>17</v>
      </c>
      <c r="O37">
        <f>1+2</f>
        <v>3</v>
      </c>
      <c r="Q37">
        <f aca="true" t="shared" si="3" ref="Q37:Q63">+E37+I37+M37</f>
        <v>4</v>
      </c>
      <c r="R37" s="2" t="s">
        <v>17</v>
      </c>
      <c r="S37">
        <f aca="true" t="shared" si="4" ref="S37:S63">+G37+K37+O37</f>
        <v>5</v>
      </c>
      <c r="T37">
        <f aca="true" t="shared" si="5" ref="T37:T63">(E37*2-G37*1)+(I37*1-K37*1)+(M37*1-O37*1)</f>
        <v>-1</v>
      </c>
    </row>
    <row r="38" spans="1:20" ht="12.75">
      <c r="A38" s="1">
        <v>32</v>
      </c>
      <c r="B38" t="s">
        <v>97</v>
      </c>
      <c r="C38" s="17">
        <v>33591</v>
      </c>
      <c r="D38" t="s">
        <v>38</v>
      </c>
      <c r="E38">
        <v>1</v>
      </c>
      <c r="F38" s="2" t="s">
        <v>17</v>
      </c>
      <c r="G38">
        <f>1+2+1</f>
        <v>4</v>
      </c>
      <c r="J38" s="2" t="s">
        <v>17</v>
      </c>
      <c r="M38">
        <f>1+1</f>
        <v>2</v>
      </c>
      <c r="N38" s="2" t="s">
        <v>17</v>
      </c>
      <c r="O38">
        <v>1</v>
      </c>
      <c r="Q38">
        <f t="shared" si="3"/>
        <v>3</v>
      </c>
      <c r="R38" s="2" t="s">
        <v>17</v>
      </c>
      <c r="S38">
        <f t="shared" si="4"/>
        <v>5</v>
      </c>
      <c r="T38">
        <f t="shared" si="5"/>
        <v>-1</v>
      </c>
    </row>
    <row r="39" spans="1:20" ht="12.75">
      <c r="A39" s="1">
        <v>32</v>
      </c>
      <c r="B39" t="s">
        <v>155</v>
      </c>
      <c r="C39" s="17">
        <v>33920</v>
      </c>
      <c r="D39" t="s">
        <v>129</v>
      </c>
      <c r="F39" s="2" t="s">
        <v>17</v>
      </c>
      <c r="I39">
        <v>1</v>
      </c>
      <c r="J39" s="2" t="s">
        <v>17</v>
      </c>
      <c r="K39">
        <f>1+1</f>
        <v>2</v>
      </c>
      <c r="N39" s="2" t="s">
        <v>17</v>
      </c>
      <c r="Q39">
        <f t="shared" si="3"/>
        <v>1</v>
      </c>
      <c r="R39" s="2" t="s">
        <v>17</v>
      </c>
      <c r="S39">
        <f t="shared" si="4"/>
        <v>2</v>
      </c>
      <c r="T39">
        <f t="shared" si="5"/>
        <v>-1</v>
      </c>
    </row>
    <row r="40" spans="1:20" ht="12.75">
      <c r="A40" s="1">
        <v>32</v>
      </c>
      <c r="B40" t="s">
        <v>68</v>
      </c>
      <c r="C40" s="17">
        <v>34574</v>
      </c>
      <c r="D40" t="s">
        <v>16</v>
      </c>
      <c r="F40" s="2" t="s">
        <v>17</v>
      </c>
      <c r="J40" s="2" t="s">
        <v>17</v>
      </c>
      <c r="M40">
        <v>1</v>
      </c>
      <c r="N40" s="2" t="s">
        <v>17</v>
      </c>
      <c r="O40">
        <f>1+1</f>
        <v>2</v>
      </c>
      <c r="Q40">
        <f t="shared" si="3"/>
        <v>1</v>
      </c>
      <c r="R40" s="2" t="s">
        <v>17</v>
      </c>
      <c r="S40">
        <f t="shared" si="4"/>
        <v>2</v>
      </c>
      <c r="T40">
        <f t="shared" si="5"/>
        <v>-1</v>
      </c>
    </row>
    <row r="41" spans="1:20" ht="12.75">
      <c r="A41" s="1">
        <v>32</v>
      </c>
      <c r="B41" t="s">
        <v>25</v>
      </c>
      <c r="C41" s="17">
        <v>34041</v>
      </c>
      <c r="D41" t="s">
        <v>34</v>
      </c>
      <c r="F41" s="2" t="s">
        <v>17</v>
      </c>
      <c r="J41" s="2" t="s">
        <v>17</v>
      </c>
      <c r="M41">
        <v>0</v>
      </c>
      <c r="N41" s="2" t="s">
        <v>17</v>
      </c>
      <c r="O41">
        <v>1</v>
      </c>
      <c r="Q41">
        <f t="shared" si="3"/>
        <v>0</v>
      </c>
      <c r="R41" s="2" t="s">
        <v>17</v>
      </c>
      <c r="S41">
        <f t="shared" si="4"/>
        <v>1</v>
      </c>
      <c r="T41">
        <f t="shared" si="5"/>
        <v>-1</v>
      </c>
    </row>
    <row r="42" spans="1:20" ht="12.75">
      <c r="A42" s="1">
        <v>32</v>
      </c>
      <c r="B42" t="s">
        <v>94</v>
      </c>
      <c r="C42" s="17">
        <v>33918</v>
      </c>
      <c r="D42" t="s">
        <v>34</v>
      </c>
      <c r="F42" s="2" t="s">
        <v>17</v>
      </c>
      <c r="J42" s="2" t="s">
        <v>17</v>
      </c>
      <c r="M42">
        <v>0</v>
      </c>
      <c r="N42" s="2" t="s">
        <v>17</v>
      </c>
      <c r="O42">
        <v>1</v>
      </c>
      <c r="Q42">
        <f t="shared" si="3"/>
        <v>0</v>
      </c>
      <c r="R42" s="2" t="s">
        <v>17</v>
      </c>
      <c r="S42">
        <f t="shared" si="4"/>
        <v>1</v>
      </c>
      <c r="T42">
        <f t="shared" si="5"/>
        <v>-1</v>
      </c>
    </row>
    <row r="43" spans="1:20" ht="12.75">
      <c r="A43" s="1">
        <v>39</v>
      </c>
      <c r="B43" t="s">
        <v>120</v>
      </c>
      <c r="C43" s="17">
        <v>34232</v>
      </c>
      <c r="D43" t="s">
        <v>59</v>
      </c>
      <c r="F43" s="2" t="s">
        <v>17</v>
      </c>
      <c r="I43">
        <f>1+1</f>
        <v>2</v>
      </c>
      <c r="J43" s="2" t="s">
        <v>17</v>
      </c>
      <c r="K43">
        <v>1</v>
      </c>
      <c r="M43">
        <v>0</v>
      </c>
      <c r="N43" s="2" t="s">
        <v>17</v>
      </c>
      <c r="O43">
        <f>1+2</f>
        <v>3</v>
      </c>
      <c r="Q43">
        <f t="shared" si="3"/>
        <v>2</v>
      </c>
      <c r="R43" s="2" t="s">
        <v>17</v>
      </c>
      <c r="S43">
        <f t="shared" si="4"/>
        <v>4</v>
      </c>
      <c r="T43">
        <f t="shared" si="5"/>
        <v>-2</v>
      </c>
    </row>
    <row r="44" spans="1:20" ht="12.75">
      <c r="A44" s="1">
        <v>39</v>
      </c>
      <c r="B44" t="s">
        <v>106</v>
      </c>
      <c r="C44" s="17">
        <v>34684</v>
      </c>
      <c r="D44" t="s">
        <v>134</v>
      </c>
      <c r="F44" s="2" t="s">
        <v>17</v>
      </c>
      <c r="J44" s="2" t="s">
        <v>17</v>
      </c>
      <c r="K44">
        <f>1+1</f>
        <v>2</v>
      </c>
      <c r="M44">
        <v>0</v>
      </c>
      <c r="N44" s="2" t="s">
        <v>17</v>
      </c>
      <c r="O44">
        <v>0</v>
      </c>
      <c r="Q44">
        <f t="shared" si="3"/>
        <v>0</v>
      </c>
      <c r="R44" s="2" t="s">
        <v>17</v>
      </c>
      <c r="S44">
        <f t="shared" si="4"/>
        <v>2</v>
      </c>
      <c r="T44">
        <f t="shared" si="5"/>
        <v>-2</v>
      </c>
    </row>
    <row r="45" spans="1:20" ht="12.75">
      <c r="A45" s="1">
        <v>39</v>
      </c>
      <c r="B45" t="s">
        <v>156</v>
      </c>
      <c r="C45" s="17">
        <v>34167</v>
      </c>
      <c r="D45" t="s">
        <v>129</v>
      </c>
      <c r="F45" s="2" t="s">
        <v>17</v>
      </c>
      <c r="J45" s="2" t="s">
        <v>17</v>
      </c>
      <c r="K45">
        <v>2</v>
      </c>
      <c r="N45" s="2" t="s">
        <v>17</v>
      </c>
      <c r="Q45">
        <f t="shared" si="3"/>
        <v>0</v>
      </c>
      <c r="R45" s="2" t="s">
        <v>17</v>
      </c>
      <c r="S45">
        <f t="shared" si="4"/>
        <v>2</v>
      </c>
      <c r="T45">
        <f t="shared" si="5"/>
        <v>-2</v>
      </c>
    </row>
    <row r="46" spans="1:20" ht="12.75">
      <c r="A46" s="1">
        <v>39</v>
      </c>
      <c r="B46" t="s">
        <v>92</v>
      </c>
      <c r="C46" s="17">
        <v>34206</v>
      </c>
      <c r="D46" t="s">
        <v>34</v>
      </c>
      <c r="F46" s="2" t="s">
        <v>17</v>
      </c>
      <c r="J46" s="2" t="s">
        <v>17</v>
      </c>
      <c r="M46">
        <v>0</v>
      </c>
      <c r="N46" s="2" t="s">
        <v>17</v>
      </c>
      <c r="O46">
        <f>1+1</f>
        <v>2</v>
      </c>
      <c r="Q46">
        <f t="shared" si="3"/>
        <v>0</v>
      </c>
      <c r="R46" s="2" t="s">
        <v>17</v>
      </c>
      <c r="S46">
        <f t="shared" si="4"/>
        <v>2</v>
      </c>
      <c r="T46">
        <f t="shared" si="5"/>
        <v>-2</v>
      </c>
    </row>
    <row r="47" spans="1:20" ht="12.75">
      <c r="A47" s="1">
        <v>43</v>
      </c>
      <c r="B47" t="s">
        <v>70</v>
      </c>
      <c r="C47" s="17">
        <v>33534</v>
      </c>
      <c r="D47" t="s">
        <v>33</v>
      </c>
      <c r="F47" s="2" t="s">
        <v>17</v>
      </c>
      <c r="I47">
        <f>1+1+1</f>
        <v>3</v>
      </c>
      <c r="J47" s="2" t="s">
        <v>17</v>
      </c>
      <c r="K47">
        <f>1+1</f>
        <v>2</v>
      </c>
      <c r="M47">
        <v>0</v>
      </c>
      <c r="N47" s="2" t="s">
        <v>17</v>
      </c>
      <c r="O47">
        <f>1+1+2</f>
        <v>4</v>
      </c>
      <c r="Q47">
        <f t="shared" si="3"/>
        <v>3</v>
      </c>
      <c r="R47" s="2" t="s">
        <v>17</v>
      </c>
      <c r="S47">
        <f t="shared" si="4"/>
        <v>6</v>
      </c>
      <c r="T47">
        <f t="shared" si="5"/>
        <v>-3</v>
      </c>
    </row>
    <row r="48" spans="1:20" ht="12.75">
      <c r="A48" s="1">
        <v>43</v>
      </c>
      <c r="B48" t="s">
        <v>65</v>
      </c>
      <c r="C48" s="17">
        <v>34009</v>
      </c>
      <c r="D48" t="s">
        <v>16</v>
      </c>
      <c r="F48" s="2" t="s">
        <v>17</v>
      </c>
      <c r="I48">
        <v>1</v>
      </c>
      <c r="J48" s="2" t="s">
        <v>17</v>
      </c>
      <c r="K48">
        <f>1+1+1</f>
        <v>3</v>
      </c>
      <c r="M48">
        <f>1+1</f>
        <v>2</v>
      </c>
      <c r="N48" s="2" t="s">
        <v>17</v>
      </c>
      <c r="O48">
        <f>1+1+1</f>
        <v>3</v>
      </c>
      <c r="Q48">
        <f t="shared" si="3"/>
        <v>3</v>
      </c>
      <c r="R48" s="2" t="s">
        <v>17</v>
      </c>
      <c r="S48">
        <f t="shared" si="4"/>
        <v>6</v>
      </c>
      <c r="T48">
        <f t="shared" si="5"/>
        <v>-3</v>
      </c>
    </row>
    <row r="49" spans="1:20" ht="12.75">
      <c r="A49" s="1">
        <v>43</v>
      </c>
      <c r="B49" t="s">
        <v>93</v>
      </c>
      <c r="C49" s="17">
        <v>34316</v>
      </c>
      <c r="D49" t="s">
        <v>34</v>
      </c>
      <c r="F49" s="2" t="s">
        <v>17</v>
      </c>
      <c r="I49">
        <f>1+1</f>
        <v>2</v>
      </c>
      <c r="J49" s="2" t="s">
        <v>17</v>
      </c>
      <c r="K49">
        <f>2+1</f>
        <v>3</v>
      </c>
      <c r="M49">
        <v>0</v>
      </c>
      <c r="N49" s="2" t="s">
        <v>17</v>
      </c>
      <c r="O49">
        <f>1+1</f>
        <v>2</v>
      </c>
      <c r="Q49">
        <f t="shared" si="3"/>
        <v>2</v>
      </c>
      <c r="R49" s="2" t="s">
        <v>17</v>
      </c>
      <c r="S49">
        <f t="shared" si="4"/>
        <v>5</v>
      </c>
      <c r="T49">
        <f t="shared" si="5"/>
        <v>-3</v>
      </c>
    </row>
    <row r="50" spans="1:20" ht="12.75">
      <c r="A50" s="1">
        <v>43</v>
      </c>
      <c r="B50" t="s">
        <v>64</v>
      </c>
      <c r="C50" s="17">
        <v>34389</v>
      </c>
      <c r="D50" t="s">
        <v>48</v>
      </c>
      <c r="F50" s="2" t="s">
        <v>17</v>
      </c>
      <c r="J50" s="2" t="s">
        <v>17</v>
      </c>
      <c r="M50">
        <v>0</v>
      </c>
      <c r="N50" s="2" t="s">
        <v>17</v>
      </c>
      <c r="O50">
        <f>1+2</f>
        <v>3</v>
      </c>
      <c r="Q50">
        <f t="shared" si="3"/>
        <v>0</v>
      </c>
      <c r="R50" s="2" t="s">
        <v>17</v>
      </c>
      <c r="S50">
        <f t="shared" si="4"/>
        <v>3</v>
      </c>
      <c r="T50">
        <f t="shared" si="5"/>
        <v>-3</v>
      </c>
    </row>
    <row r="51" spans="1:20" ht="12.75">
      <c r="A51" s="1">
        <v>43</v>
      </c>
      <c r="B51" t="s">
        <v>145</v>
      </c>
      <c r="C51" s="17">
        <v>34604</v>
      </c>
      <c r="D51" t="s">
        <v>48</v>
      </c>
      <c r="F51" s="2" t="s">
        <v>17</v>
      </c>
      <c r="G51">
        <f>1+2</f>
        <v>3</v>
      </c>
      <c r="J51" s="2" t="s">
        <v>17</v>
      </c>
      <c r="N51" s="2" t="s">
        <v>17</v>
      </c>
      <c r="Q51">
        <f t="shared" si="3"/>
        <v>0</v>
      </c>
      <c r="R51" s="2" t="s">
        <v>17</v>
      </c>
      <c r="S51">
        <f t="shared" si="4"/>
        <v>3</v>
      </c>
      <c r="T51">
        <f t="shared" si="5"/>
        <v>-3</v>
      </c>
    </row>
    <row r="52" spans="1:20" ht="12.75">
      <c r="A52" s="1">
        <v>43</v>
      </c>
      <c r="B52" t="s">
        <v>147</v>
      </c>
      <c r="C52" s="17"/>
      <c r="D52" t="s">
        <v>18</v>
      </c>
      <c r="F52" s="2" t="s">
        <v>17</v>
      </c>
      <c r="G52">
        <f>1+1+1</f>
        <v>3</v>
      </c>
      <c r="J52" s="2" t="s">
        <v>17</v>
      </c>
      <c r="N52" s="2"/>
      <c r="Q52">
        <f t="shared" si="3"/>
        <v>0</v>
      </c>
      <c r="R52" s="2" t="s">
        <v>17</v>
      </c>
      <c r="S52">
        <f t="shared" si="4"/>
        <v>3</v>
      </c>
      <c r="T52">
        <f t="shared" si="5"/>
        <v>-3</v>
      </c>
    </row>
    <row r="53" spans="1:20" ht="12.75">
      <c r="A53" s="1">
        <v>43</v>
      </c>
      <c r="B53" t="s">
        <v>114</v>
      </c>
      <c r="C53" s="17">
        <v>34937</v>
      </c>
      <c r="D53" t="s">
        <v>35</v>
      </c>
      <c r="F53" s="2" t="s">
        <v>17</v>
      </c>
      <c r="J53" s="2" t="s">
        <v>17</v>
      </c>
      <c r="M53">
        <v>0</v>
      </c>
      <c r="N53" s="2" t="s">
        <v>17</v>
      </c>
      <c r="O53">
        <f>1+1+1</f>
        <v>3</v>
      </c>
      <c r="Q53">
        <f t="shared" si="3"/>
        <v>0</v>
      </c>
      <c r="R53" s="2" t="s">
        <v>17</v>
      </c>
      <c r="S53">
        <f t="shared" si="4"/>
        <v>3</v>
      </c>
      <c r="T53">
        <f t="shared" si="5"/>
        <v>-3</v>
      </c>
    </row>
    <row r="54" spans="1:20" ht="12.75">
      <c r="A54" s="1">
        <v>43</v>
      </c>
      <c r="B54" t="s">
        <v>116</v>
      </c>
      <c r="C54" s="84" t="s">
        <v>117</v>
      </c>
      <c r="D54" t="s">
        <v>35</v>
      </c>
      <c r="F54" s="2" t="s">
        <v>17</v>
      </c>
      <c r="J54" s="2" t="s">
        <v>17</v>
      </c>
      <c r="M54">
        <v>0</v>
      </c>
      <c r="N54" s="2" t="s">
        <v>17</v>
      </c>
      <c r="O54">
        <f>1+2</f>
        <v>3</v>
      </c>
      <c r="Q54">
        <f t="shared" si="3"/>
        <v>0</v>
      </c>
      <c r="R54" s="2" t="s">
        <v>17</v>
      </c>
      <c r="S54">
        <f t="shared" si="4"/>
        <v>3</v>
      </c>
      <c r="T54">
        <f t="shared" si="5"/>
        <v>-3</v>
      </c>
    </row>
    <row r="55" spans="1:20" ht="12.75">
      <c r="A55" s="1">
        <v>51</v>
      </c>
      <c r="B55" t="s">
        <v>115</v>
      </c>
      <c r="C55" s="17">
        <v>35220</v>
      </c>
      <c r="D55" t="s">
        <v>35</v>
      </c>
      <c r="F55" s="2" t="s">
        <v>17</v>
      </c>
      <c r="I55">
        <v>2</v>
      </c>
      <c r="J55" s="2" t="s">
        <v>17</v>
      </c>
      <c r="K55">
        <f>2+1</f>
        <v>3</v>
      </c>
      <c r="M55">
        <v>0</v>
      </c>
      <c r="N55" s="2" t="s">
        <v>17</v>
      </c>
      <c r="O55">
        <f>1+1+1</f>
        <v>3</v>
      </c>
      <c r="Q55">
        <f t="shared" si="3"/>
        <v>2</v>
      </c>
      <c r="R55" s="2" t="s">
        <v>17</v>
      </c>
      <c r="S55">
        <f t="shared" si="4"/>
        <v>6</v>
      </c>
      <c r="T55">
        <f t="shared" si="5"/>
        <v>-4</v>
      </c>
    </row>
    <row r="56" spans="1:20" ht="12.75">
      <c r="A56" s="1">
        <v>51</v>
      </c>
      <c r="B56" t="s">
        <v>144</v>
      </c>
      <c r="C56" s="17">
        <v>34723</v>
      </c>
      <c r="D56" t="s">
        <v>48</v>
      </c>
      <c r="F56" s="2" t="s">
        <v>17</v>
      </c>
      <c r="G56">
        <f>1+1+2</f>
        <v>4</v>
      </c>
      <c r="J56" s="2" t="s">
        <v>17</v>
      </c>
      <c r="N56" s="2" t="s">
        <v>17</v>
      </c>
      <c r="Q56">
        <f t="shared" si="3"/>
        <v>0</v>
      </c>
      <c r="R56" s="2" t="s">
        <v>17</v>
      </c>
      <c r="S56">
        <f t="shared" si="4"/>
        <v>4</v>
      </c>
      <c r="T56">
        <f t="shared" si="5"/>
        <v>-4</v>
      </c>
    </row>
    <row r="57" spans="1:20" ht="12.75">
      <c r="A57" s="1">
        <v>51</v>
      </c>
      <c r="B57" t="s">
        <v>103</v>
      </c>
      <c r="C57" s="17">
        <v>33442</v>
      </c>
      <c r="D57" t="s">
        <v>19</v>
      </c>
      <c r="F57" s="2" t="s">
        <v>17</v>
      </c>
      <c r="J57" s="2" t="s">
        <v>17</v>
      </c>
      <c r="M57">
        <v>0</v>
      </c>
      <c r="N57" s="2" t="s">
        <v>17</v>
      </c>
      <c r="O57">
        <f>1+1+1+1</f>
        <v>4</v>
      </c>
      <c r="Q57">
        <f t="shared" si="3"/>
        <v>0</v>
      </c>
      <c r="R57" s="2" t="s">
        <v>17</v>
      </c>
      <c r="S57">
        <f t="shared" si="4"/>
        <v>4</v>
      </c>
      <c r="T57">
        <f t="shared" si="5"/>
        <v>-4</v>
      </c>
    </row>
    <row r="58" spans="1:20" ht="12.75">
      <c r="A58" s="1">
        <v>51</v>
      </c>
      <c r="B58" t="s">
        <v>105</v>
      </c>
      <c r="C58" s="17">
        <v>33644</v>
      </c>
      <c r="D58" t="s">
        <v>134</v>
      </c>
      <c r="F58" s="2" t="s">
        <v>17</v>
      </c>
      <c r="J58" s="2" t="s">
        <v>17</v>
      </c>
      <c r="K58">
        <f>1+1</f>
        <v>2</v>
      </c>
      <c r="M58">
        <v>0</v>
      </c>
      <c r="N58" s="2" t="s">
        <v>17</v>
      </c>
      <c r="O58">
        <f>1+1</f>
        <v>2</v>
      </c>
      <c r="Q58">
        <f t="shared" si="3"/>
        <v>0</v>
      </c>
      <c r="R58" s="2" t="s">
        <v>17</v>
      </c>
      <c r="S58">
        <f t="shared" si="4"/>
        <v>4</v>
      </c>
      <c r="T58">
        <f t="shared" si="5"/>
        <v>-4</v>
      </c>
    </row>
    <row r="59" spans="1:20" ht="12.75">
      <c r="A59" s="1">
        <v>55</v>
      </c>
      <c r="B59" t="s">
        <v>98</v>
      </c>
      <c r="C59" s="17">
        <v>33950</v>
      </c>
      <c r="D59" t="s">
        <v>32</v>
      </c>
      <c r="F59" s="2" t="s">
        <v>17</v>
      </c>
      <c r="I59">
        <f>2+1</f>
        <v>3</v>
      </c>
      <c r="J59" s="2" t="s">
        <v>17</v>
      </c>
      <c r="K59">
        <f>2+1</f>
        <v>3</v>
      </c>
      <c r="M59">
        <v>0</v>
      </c>
      <c r="N59" s="2" t="s">
        <v>17</v>
      </c>
      <c r="O59">
        <f>2+1+2</f>
        <v>5</v>
      </c>
      <c r="Q59">
        <f t="shared" si="3"/>
        <v>3</v>
      </c>
      <c r="R59" s="2" t="s">
        <v>17</v>
      </c>
      <c r="S59">
        <f t="shared" si="4"/>
        <v>8</v>
      </c>
      <c r="T59">
        <f t="shared" si="5"/>
        <v>-5</v>
      </c>
    </row>
    <row r="60" spans="1:20" ht="12.75">
      <c r="A60" s="1">
        <v>55</v>
      </c>
      <c r="B60" t="s">
        <v>152</v>
      </c>
      <c r="C60" s="17">
        <v>35252</v>
      </c>
      <c r="D60" t="s">
        <v>34</v>
      </c>
      <c r="F60" s="2" t="s">
        <v>17</v>
      </c>
      <c r="J60" s="2" t="s">
        <v>17</v>
      </c>
      <c r="K60">
        <f>2+1+2</f>
        <v>5</v>
      </c>
      <c r="N60" s="2"/>
      <c r="Q60">
        <f t="shared" si="3"/>
        <v>0</v>
      </c>
      <c r="R60" s="2" t="s">
        <v>17</v>
      </c>
      <c r="S60">
        <f t="shared" si="4"/>
        <v>5</v>
      </c>
      <c r="T60">
        <f t="shared" si="5"/>
        <v>-5</v>
      </c>
    </row>
    <row r="61" spans="1:20" ht="12.75">
      <c r="A61" s="1">
        <v>57</v>
      </c>
      <c r="B61" t="s">
        <v>27</v>
      </c>
      <c r="C61" s="17">
        <v>33650</v>
      </c>
      <c r="D61" t="s">
        <v>19</v>
      </c>
      <c r="F61" s="2" t="s">
        <v>17</v>
      </c>
      <c r="J61" s="2" t="s">
        <v>17</v>
      </c>
      <c r="K61">
        <f>1+2+2</f>
        <v>5</v>
      </c>
      <c r="M61">
        <f>1+1</f>
        <v>2</v>
      </c>
      <c r="N61" s="2" t="s">
        <v>17</v>
      </c>
      <c r="O61">
        <f>1+1+1</f>
        <v>3</v>
      </c>
      <c r="Q61">
        <f t="shared" si="3"/>
        <v>2</v>
      </c>
      <c r="R61" s="2" t="s">
        <v>17</v>
      </c>
      <c r="S61">
        <f t="shared" si="4"/>
        <v>8</v>
      </c>
      <c r="T61">
        <f t="shared" si="5"/>
        <v>-6</v>
      </c>
    </row>
    <row r="62" spans="1:20" ht="12.75">
      <c r="A62" s="1">
        <v>57</v>
      </c>
      <c r="B62" t="s">
        <v>24</v>
      </c>
      <c r="C62" s="17">
        <v>33329</v>
      </c>
      <c r="D62" t="s">
        <v>19</v>
      </c>
      <c r="F62" s="2" t="s">
        <v>17</v>
      </c>
      <c r="J62" s="2" t="s">
        <v>17</v>
      </c>
      <c r="K62">
        <f>1+1+1</f>
        <v>3</v>
      </c>
      <c r="M62">
        <v>0</v>
      </c>
      <c r="N62" s="2" t="s">
        <v>17</v>
      </c>
      <c r="O62">
        <f>1+1+1</f>
        <v>3</v>
      </c>
      <c r="Q62">
        <f t="shared" si="3"/>
        <v>0</v>
      </c>
      <c r="R62" s="2" t="s">
        <v>17</v>
      </c>
      <c r="S62">
        <f t="shared" si="4"/>
        <v>6</v>
      </c>
      <c r="T62">
        <f t="shared" si="5"/>
        <v>-6</v>
      </c>
    </row>
    <row r="63" spans="1:20" ht="12.75">
      <c r="A63" s="1">
        <v>59</v>
      </c>
      <c r="B63" t="s">
        <v>108</v>
      </c>
      <c r="C63" s="17">
        <v>34362</v>
      </c>
      <c r="D63" t="s">
        <v>18</v>
      </c>
      <c r="F63" s="2" t="s">
        <v>17</v>
      </c>
      <c r="G63">
        <f>1+1+2</f>
        <v>4</v>
      </c>
      <c r="J63" s="2" t="s">
        <v>17</v>
      </c>
      <c r="M63">
        <v>0</v>
      </c>
      <c r="N63" s="2" t="s">
        <v>17</v>
      </c>
      <c r="O63">
        <f>1+1+2</f>
        <v>4</v>
      </c>
      <c r="Q63">
        <f t="shared" si="3"/>
        <v>0</v>
      </c>
      <c r="R63" s="2" t="s">
        <v>17</v>
      </c>
      <c r="S63">
        <f t="shared" si="4"/>
        <v>8</v>
      </c>
      <c r="T63">
        <f t="shared" si="5"/>
        <v>-8</v>
      </c>
    </row>
    <row r="64" spans="1:18" ht="12.75">
      <c r="A64" s="1"/>
      <c r="C64" s="17"/>
      <c r="F64" s="2"/>
      <c r="J64" s="2"/>
      <c r="N64" s="2"/>
      <c r="R64" s="2"/>
    </row>
    <row r="65" spans="1:18" ht="12.75">
      <c r="A65" s="1"/>
      <c r="C65" s="17"/>
      <c r="F65" s="2"/>
      <c r="J65" s="2"/>
      <c r="N65" s="2"/>
      <c r="R65" s="2"/>
    </row>
    <row r="66" spans="1:18" ht="12.75">
      <c r="A66" s="1"/>
      <c r="C66" s="17"/>
      <c r="F66" s="2"/>
      <c r="J66" s="2"/>
      <c r="N66" s="2"/>
      <c r="R66" s="2"/>
    </row>
    <row r="67" spans="1:18" ht="12.75">
      <c r="A67" s="1"/>
      <c r="C67" s="17"/>
      <c r="F67" s="2"/>
      <c r="J67" s="2"/>
      <c r="N67" s="2"/>
      <c r="R67" s="2"/>
    </row>
    <row r="68" spans="1:18" ht="12.75">
      <c r="A68" s="1"/>
      <c r="C68" s="17"/>
      <c r="F68" s="2"/>
      <c r="J68" s="2"/>
      <c r="N68" s="2"/>
      <c r="R68" s="2"/>
    </row>
    <row r="69" spans="1:18" ht="12.75">
      <c r="A69" s="1"/>
      <c r="C69" s="17"/>
      <c r="F69" s="2"/>
      <c r="J69" s="2"/>
      <c r="N69" s="2"/>
      <c r="R69" s="2"/>
    </row>
    <row r="70" spans="1:18" ht="12.75">
      <c r="A70" s="1"/>
      <c r="C70" s="17"/>
      <c r="F70" s="2"/>
      <c r="J70" s="2"/>
      <c r="N70" s="2"/>
      <c r="R70" s="2"/>
    </row>
    <row r="71" spans="1:18" ht="12.75">
      <c r="A71" s="1"/>
      <c r="C71" s="17"/>
      <c r="F71" s="2"/>
      <c r="J71" s="2"/>
      <c r="N71" s="2"/>
      <c r="R71" s="2"/>
    </row>
    <row r="72" spans="1:18" ht="12.75">
      <c r="A72" s="1"/>
      <c r="C72" s="17"/>
      <c r="F72" s="2"/>
      <c r="J72" s="2"/>
      <c r="N72" s="2"/>
      <c r="R72" s="2"/>
    </row>
    <row r="73" spans="1:18" ht="12.75">
      <c r="A73" s="1"/>
      <c r="C73" s="17"/>
      <c r="F73" s="2"/>
      <c r="J73" s="2"/>
      <c r="N73" s="2"/>
      <c r="R73" s="2"/>
    </row>
    <row r="74" spans="1:18" ht="12.75">
      <c r="A74" s="1"/>
      <c r="C74" s="17"/>
      <c r="F74" s="2"/>
      <c r="J74" s="2"/>
      <c r="N74" s="2"/>
      <c r="R74" s="2"/>
    </row>
    <row r="75" spans="1:18" ht="12.75">
      <c r="A75" s="1"/>
      <c r="C75" s="17"/>
      <c r="F75" s="2"/>
      <c r="J75" s="2"/>
      <c r="N75" s="2"/>
      <c r="R75" s="2"/>
    </row>
    <row r="77" spans="3:18" ht="12.75">
      <c r="C77" s="17"/>
      <c r="F77" s="2"/>
      <c r="J77" s="2"/>
      <c r="N77" s="2"/>
      <c r="R77" s="2"/>
    </row>
    <row r="78" spans="3:18" ht="12.75">
      <c r="C78" s="17"/>
      <c r="F78" s="2"/>
      <c r="J78" s="2"/>
      <c r="N78" s="2"/>
      <c r="R78" s="2"/>
    </row>
    <row r="79" spans="3:18" ht="12.75">
      <c r="C79" s="17"/>
      <c r="F79" s="2"/>
      <c r="J79" s="2"/>
      <c r="N79" s="2"/>
      <c r="R79" s="2"/>
    </row>
  </sheetData>
  <printOptions/>
  <pageMargins left="0.75" right="0.75" top="1" bottom="1" header="0.4921259845" footer="0.4921259845"/>
  <pageSetup fitToHeight="1" fitToWidth="1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B1">
      <selection activeCell="M8" sqref="M8"/>
    </sheetView>
  </sheetViews>
  <sheetFormatPr defaultColWidth="11.421875" defaultRowHeight="17.25" customHeight="1"/>
  <cols>
    <col min="1" max="1" width="2.421875" style="0" hidden="1" customWidth="1"/>
    <col min="2" max="3" width="2.421875" style="0" customWidth="1"/>
    <col min="4" max="4" width="5.00390625" style="20" customWidth="1"/>
    <col min="5" max="5" width="21.7109375" style="0" customWidth="1"/>
    <col min="6" max="11" width="5.28125" style="1" customWidth="1"/>
    <col min="12" max="14" width="6.00390625" style="1" customWidth="1"/>
  </cols>
  <sheetData>
    <row r="1" ht="17.25" customHeight="1" thickBot="1">
      <c r="D1" s="71"/>
    </row>
    <row r="2" spans="4:14" ht="31.5" customHeight="1" thickBot="1">
      <c r="D2" s="22" t="s">
        <v>49</v>
      </c>
      <c r="E2" s="23"/>
      <c r="F2" s="24"/>
      <c r="G2" s="25"/>
      <c r="H2" s="25"/>
      <c r="I2" s="25"/>
      <c r="J2" s="25"/>
      <c r="K2" s="25"/>
      <c r="L2" s="26"/>
      <c r="M2" s="26"/>
      <c r="N2" s="27"/>
    </row>
    <row r="3" spans="5:6" ht="10.5" customHeight="1">
      <c r="E3" s="20"/>
      <c r="F3" s="21"/>
    </row>
    <row r="4" spans="4:14" s="28" customFormat="1" ht="26.25" customHeight="1">
      <c r="D4" s="29" t="s">
        <v>39</v>
      </c>
      <c r="E4" s="30"/>
      <c r="F4" s="31" t="s">
        <v>122</v>
      </c>
      <c r="G4" s="32"/>
      <c r="H4" s="32"/>
      <c r="I4" s="32"/>
      <c r="J4" s="33" t="s">
        <v>39</v>
      </c>
      <c r="K4" s="33" t="s">
        <v>123</v>
      </c>
      <c r="L4" s="32"/>
      <c r="M4" s="32"/>
      <c r="N4" s="34"/>
    </row>
    <row r="5" ht="9.75" customHeight="1" thickBot="1"/>
    <row r="6" spans="4:14" s="35" customFormat="1" ht="66" customHeight="1" thickBot="1">
      <c r="D6" s="36"/>
      <c r="F6" s="38">
        <v>1</v>
      </c>
      <c r="G6" s="38">
        <v>2</v>
      </c>
      <c r="H6" s="38">
        <v>3</v>
      </c>
      <c r="I6" s="38">
        <v>4</v>
      </c>
      <c r="J6" s="38">
        <v>5</v>
      </c>
      <c r="K6" s="38">
        <v>6</v>
      </c>
      <c r="L6" s="39" t="s">
        <v>40</v>
      </c>
      <c r="M6" s="40" t="s">
        <v>13</v>
      </c>
      <c r="N6" s="40" t="s">
        <v>15</v>
      </c>
    </row>
    <row r="7" spans="4:14" s="42" customFormat="1" ht="24.75" customHeight="1" thickBot="1">
      <c r="D7" s="43">
        <v>1</v>
      </c>
      <c r="E7" s="69" t="s">
        <v>1</v>
      </c>
      <c r="F7" s="45"/>
      <c r="G7" s="91" t="s">
        <v>17</v>
      </c>
      <c r="H7" s="91" t="s">
        <v>17</v>
      </c>
      <c r="I7" s="98" t="s">
        <v>76</v>
      </c>
      <c r="J7" s="81" t="s">
        <v>72</v>
      </c>
      <c r="K7" s="81" t="s">
        <v>72</v>
      </c>
      <c r="L7" s="101" t="s">
        <v>80</v>
      </c>
      <c r="M7" s="82" t="s">
        <v>81</v>
      </c>
      <c r="N7" s="102">
        <v>2</v>
      </c>
    </row>
    <row r="8" spans="4:17" s="42" customFormat="1" ht="24.75" customHeight="1" thickBot="1">
      <c r="D8" s="43">
        <v>2</v>
      </c>
      <c r="E8" s="69" t="s">
        <v>31</v>
      </c>
      <c r="F8" s="94" t="s">
        <v>17</v>
      </c>
      <c r="G8" s="47"/>
      <c r="H8" s="97" t="s">
        <v>78</v>
      </c>
      <c r="I8" s="97" t="s">
        <v>73</v>
      </c>
      <c r="J8" s="97" t="s">
        <v>73</v>
      </c>
      <c r="K8" s="93" t="s">
        <v>17</v>
      </c>
      <c r="L8" s="101" t="s">
        <v>131</v>
      </c>
      <c r="M8" s="82" t="s">
        <v>83</v>
      </c>
      <c r="N8" s="102">
        <v>3</v>
      </c>
      <c r="O8"/>
      <c r="P8"/>
      <c r="Q8"/>
    </row>
    <row r="9" spans="4:17" s="42" customFormat="1" ht="24.75" customHeight="1" thickBot="1">
      <c r="D9" s="43">
        <v>3</v>
      </c>
      <c r="E9" s="69" t="s">
        <v>0</v>
      </c>
      <c r="F9" s="94" t="s">
        <v>17</v>
      </c>
      <c r="G9" s="98" t="s">
        <v>76</v>
      </c>
      <c r="H9" s="47"/>
      <c r="I9" s="97" t="s">
        <v>73</v>
      </c>
      <c r="J9" s="92" t="s">
        <v>17</v>
      </c>
      <c r="K9" s="81" t="s">
        <v>72</v>
      </c>
      <c r="L9" s="101" t="s">
        <v>132</v>
      </c>
      <c r="M9" s="82" t="s">
        <v>81</v>
      </c>
      <c r="N9" s="102">
        <v>1</v>
      </c>
      <c r="O9"/>
      <c r="P9"/>
      <c r="Q9"/>
    </row>
    <row r="10" spans="4:17" s="42" customFormat="1" ht="24.75" customHeight="1" thickBot="1">
      <c r="D10" s="43">
        <v>4</v>
      </c>
      <c r="E10" s="69" t="s">
        <v>18</v>
      </c>
      <c r="F10" s="97" t="s">
        <v>78</v>
      </c>
      <c r="G10" s="97" t="s">
        <v>130</v>
      </c>
      <c r="H10" s="97" t="s">
        <v>130</v>
      </c>
      <c r="I10" s="47"/>
      <c r="J10" s="92" t="s">
        <v>17</v>
      </c>
      <c r="K10" s="93" t="s">
        <v>17</v>
      </c>
      <c r="L10" s="101" t="s">
        <v>133</v>
      </c>
      <c r="M10" s="82" t="s">
        <v>85</v>
      </c>
      <c r="N10" s="102">
        <v>6</v>
      </c>
      <c r="O10"/>
      <c r="P10"/>
      <c r="Q10"/>
    </row>
    <row r="11" spans="4:17" s="42" customFormat="1" ht="24.75" customHeight="1" thickBot="1">
      <c r="D11" s="43">
        <v>5</v>
      </c>
      <c r="E11" s="69" t="s">
        <v>38</v>
      </c>
      <c r="F11" s="95" t="s">
        <v>75</v>
      </c>
      <c r="G11" s="97" t="s">
        <v>130</v>
      </c>
      <c r="H11" s="92" t="s">
        <v>17</v>
      </c>
      <c r="I11" s="92" t="s">
        <v>17</v>
      </c>
      <c r="J11" s="47"/>
      <c r="K11" s="99" t="s">
        <v>77</v>
      </c>
      <c r="L11" s="101" t="s">
        <v>86</v>
      </c>
      <c r="M11" s="82" t="s">
        <v>84</v>
      </c>
      <c r="N11" s="102">
        <v>4</v>
      </c>
      <c r="O11"/>
      <c r="P11"/>
      <c r="Q11"/>
    </row>
    <row r="12" spans="4:17" s="42" customFormat="1" ht="24.75" customHeight="1" thickBot="1">
      <c r="D12" s="43">
        <v>6</v>
      </c>
      <c r="E12" s="69" t="s">
        <v>48</v>
      </c>
      <c r="F12" s="95" t="s">
        <v>75</v>
      </c>
      <c r="G12" s="96" t="s">
        <v>17</v>
      </c>
      <c r="H12" s="95" t="s">
        <v>75</v>
      </c>
      <c r="I12" s="96" t="s">
        <v>17</v>
      </c>
      <c r="J12" s="100" t="s">
        <v>79</v>
      </c>
      <c r="K12" s="48"/>
      <c r="L12" s="101" t="s">
        <v>87</v>
      </c>
      <c r="M12" s="82" t="s">
        <v>85</v>
      </c>
      <c r="N12" s="102">
        <v>5</v>
      </c>
      <c r="O12"/>
      <c r="P12"/>
      <c r="Q12"/>
    </row>
    <row r="14" spans="1:14" ht="12.75">
      <c r="A14" s="51" t="s">
        <v>41</v>
      </c>
      <c r="B14" s="51"/>
      <c r="D14" s="51" t="s">
        <v>41</v>
      </c>
      <c r="E14" s="51"/>
      <c r="F14" s="49"/>
      <c r="G14"/>
      <c r="H14" s="50"/>
      <c r="I14"/>
      <c r="L14"/>
      <c r="M14"/>
      <c r="N14"/>
    </row>
    <row r="15" spans="4:14" ht="12" customHeight="1">
      <c r="D15"/>
      <c r="F15" s="49"/>
      <c r="G15"/>
      <c r="H15" s="50"/>
      <c r="I15"/>
      <c r="N15"/>
    </row>
    <row r="16" spans="2:14" ht="12.75">
      <c r="B16" s="15" t="s">
        <v>7</v>
      </c>
      <c r="D16" s="52" t="s">
        <v>42</v>
      </c>
      <c r="E16" s="72"/>
      <c r="F16" s="54" t="str">
        <f>+E7</f>
        <v>Steinheim 1</v>
      </c>
      <c r="G16" s="55"/>
      <c r="H16" s="56"/>
      <c r="I16" s="73" t="s">
        <v>43</v>
      </c>
      <c r="J16" s="62" t="str">
        <f>+E12</f>
        <v>Bietigheim</v>
      </c>
      <c r="K16" s="74"/>
      <c r="L16" s="75"/>
      <c r="N16" s="90" t="s">
        <v>72</v>
      </c>
    </row>
    <row r="17" spans="2:14" ht="12.75">
      <c r="B17" s="15" t="s">
        <v>54</v>
      </c>
      <c r="D17" s="76"/>
      <c r="E17" s="77"/>
      <c r="F17" s="85" t="str">
        <f>+E8</f>
        <v>Erdmannhausen 1</v>
      </c>
      <c r="G17" s="55"/>
      <c r="H17" s="56"/>
      <c r="I17" s="73" t="s">
        <v>43</v>
      </c>
      <c r="J17" s="62" t="str">
        <f>+E11</f>
        <v>Freiberg</v>
      </c>
      <c r="K17" s="74"/>
      <c r="L17" s="75"/>
      <c r="N17" s="89" t="s">
        <v>73</v>
      </c>
    </row>
    <row r="18" spans="2:14" ht="12.75">
      <c r="B18" s="15" t="s">
        <v>3</v>
      </c>
      <c r="D18" s="60"/>
      <c r="E18" s="78"/>
      <c r="F18" s="54" t="str">
        <f>+E9</f>
        <v>Großbottwar 1</v>
      </c>
      <c r="G18" s="55"/>
      <c r="H18" s="62"/>
      <c r="I18" s="73" t="s">
        <v>43</v>
      </c>
      <c r="J18" s="62" t="str">
        <f>+E10</f>
        <v>Lienzingen</v>
      </c>
      <c r="K18" s="74"/>
      <c r="L18" s="75"/>
      <c r="N18" s="90" t="s">
        <v>73</v>
      </c>
    </row>
    <row r="19" spans="4:14" ht="12" customHeight="1">
      <c r="D19"/>
      <c r="F19" s="49"/>
      <c r="G19"/>
      <c r="H19" s="50"/>
      <c r="I19"/>
      <c r="N19"/>
    </row>
    <row r="20" spans="2:14" ht="12.75">
      <c r="B20" s="15" t="s">
        <v>6</v>
      </c>
      <c r="D20" s="52" t="s">
        <v>44</v>
      </c>
      <c r="E20" s="72"/>
      <c r="F20" s="54" t="str">
        <f>+E7</f>
        <v>Steinheim 1</v>
      </c>
      <c r="G20" s="55"/>
      <c r="H20" s="56"/>
      <c r="I20" s="73" t="s">
        <v>43</v>
      </c>
      <c r="J20" s="62" t="str">
        <f>+E11</f>
        <v>Freiberg</v>
      </c>
      <c r="K20" s="74"/>
      <c r="L20" s="75"/>
      <c r="N20" s="90" t="s">
        <v>72</v>
      </c>
    </row>
    <row r="21" spans="2:14" ht="12.75">
      <c r="B21" s="15" t="s">
        <v>50</v>
      </c>
      <c r="D21" s="76"/>
      <c r="E21" s="77"/>
      <c r="F21" s="85" t="str">
        <f>+E8</f>
        <v>Erdmannhausen 1</v>
      </c>
      <c r="G21" s="55"/>
      <c r="H21" s="56"/>
      <c r="I21" s="73" t="s">
        <v>43</v>
      </c>
      <c r="J21" s="62" t="str">
        <f>+E10</f>
        <v>Lienzingen</v>
      </c>
      <c r="K21" s="74"/>
      <c r="L21" s="75"/>
      <c r="N21" s="90" t="s">
        <v>73</v>
      </c>
    </row>
    <row r="22" spans="2:14" ht="12.75">
      <c r="B22" s="15" t="s">
        <v>55</v>
      </c>
      <c r="D22" s="60"/>
      <c r="E22" s="78"/>
      <c r="F22" s="54" t="str">
        <f>+E9</f>
        <v>Großbottwar 1</v>
      </c>
      <c r="G22" s="55"/>
      <c r="H22" s="62"/>
      <c r="I22" s="73" t="s">
        <v>43</v>
      </c>
      <c r="J22" s="62" t="str">
        <f>+E12</f>
        <v>Bietigheim</v>
      </c>
      <c r="K22" s="74"/>
      <c r="L22" s="75"/>
      <c r="N22" s="90" t="s">
        <v>72</v>
      </c>
    </row>
    <row r="23" spans="4:14" ht="12" customHeight="1">
      <c r="D23"/>
      <c r="F23" s="49"/>
      <c r="G23"/>
      <c r="H23" s="50"/>
      <c r="I23"/>
      <c r="N23"/>
    </row>
    <row r="24" spans="2:14" ht="12.75">
      <c r="B24" s="15" t="s">
        <v>10</v>
      </c>
      <c r="D24" s="52" t="s">
        <v>45</v>
      </c>
      <c r="E24" s="72"/>
      <c r="F24" s="54" t="str">
        <f>+E7</f>
        <v>Steinheim 1</v>
      </c>
      <c r="G24" s="55"/>
      <c r="H24" s="56"/>
      <c r="I24" s="73" t="s">
        <v>43</v>
      </c>
      <c r="J24" s="62" t="str">
        <f>+E10</f>
        <v>Lienzingen</v>
      </c>
      <c r="K24" s="74"/>
      <c r="L24" s="75"/>
      <c r="N24" s="90" t="s">
        <v>76</v>
      </c>
    </row>
    <row r="25" spans="2:14" ht="12.75">
      <c r="B25" s="15" t="s">
        <v>9</v>
      </c>
      <c r="D25" s="76"/>
      <c r="E25" s="77"/>
      <c r="F25" s="85" t="str">
        <f>+E8</f>
        <v>Erdmannhausen 1</v>
      </c>
      <c r="G25" s="55"/>
      <c r="H25" s="56"/>
      <c r="I25" s="73" t="s">
        <v>43</v>
      </c>
      <c r="J25" s="56" t="str">
        <f>+E9</f>
        <v>Großbottwar 1</v>
      </c>
      <c r="K25" s="74"/>
      <c r="L25" s="75"/>
      <c r="N25" s="90" t="s">
        <v>78</v>
      </c>
    </row>
    <row r="26" spans="2:14" ht="12.75">
      <c r="B26" s="15" t="s">
        <v>4</v>
      </c>
      <c r="D26" s="60"/>
      <c r="E26" s="78"/>
      <c r="F26" s="87" t="str">
        <f>+E11</f>
        <v>Freiberg</v>
      </c>
      <c r="G26" s="55"/>
      <c r="H26" s="62"/>
      <c r="I26" s="73" t="s">
        <v>43</v>
      </c>
      <c r="J26" s="62" t="str">
        <f>+E12</f>
        <v>Bietigheim</v>
      </c>
      <c r="K26" s="74"/>
      <c r="L26" s="75"/>
      <c r="N26" s="90" t="s">
        <v>77</v>
      </c>
    </row>
    <row r="27" spans="4:14" ht="12" customHeight="1">
      <c r="D27"/>
      <c r="F27" s="49"/>
      <c r="G27"/>
      <c r="H27" s="50"/>
      <c r="I27"/>
      <c r="N27"/>
    </row>
    <row r="28" spans="2:14" ht="12.75">
      <c r="B28" s="15" t="s">
        <v>5</v>
      </c>
      <c r="D28" s="52" t="s">
        <v>51</v>
      </c>
      <c r="E28" s="72"/>
      <c r="F28" s="54" t="str">
        <f>+E7</f>
        <v>Steinheim 1</v>
      </c>
      <c r="G28" s="55"/>
      <c r="H28" s="56"/>
      <c r="I28" s="73" t="s">
        <v>43</v>
      </c>
      <c r="J28" s="56" t="str">
        <f>+E9</f>
        <v>Großbottwar 1</v>
      </c>
      <c r="K28" s="74"/>
      <c r="L28" s="75"/>
      <c r="N28" s="59" t="s">
        <v>17</v>
      </c>
    </row>
    <row r="29" spans="2:14" ht="12.75">
      <c r="B29" s="15" t="s">
        <v>11</v>
      </c>
      <c r="D29" s="76"/>
      <c r="E29" s="77"/>
      <c r="F29" s="85" t="str">
        <f>+E8</f>
        <v>Erdmannhausen 1</v>
      </c>
      <c r="G29" s="55"/>
      <c r="H29" s="56"/>
      <c r="I29" s="73" t="s">
        <v>43</v>
      </c>
      <c r="J29" s="62" t="str">
        <f>+E12</f>
        <v>Bietigheim</v>
      </c>
      <c r="K29" s="74"/>
      <c r="L29" s="75"/>
      <c r="N29" s="59" t="s">
        <v>17</v>
      </c>
    </row>
    <row r="30" spans="2:14" ht="12.75">
      <c r="B30" s="15" t="s">
        <v>8</v>
      </c>
      <c r="D30" s="60"/>
      <c r="E30" s="78"/>
      <c r="F30" s="87" t="str">
        <f>+E10</f>
        <v>Lienzingen</v>
      </c>
      <c r="G30" s="55"/>
      <c r="H30" s="62"/>
      <c r="I30" s="73" t="s">
        <v>43</v>
      </c>
      <c r="J30" s="62" t="str">
        <f>+E11</f>
        <v>Freiberg</v>
      </c>
      <c r="K30" s="74"/>
      <c r="L30" s="75"/>
      <c r="N30" s="59" t="s">
        <v>17</v>
      </c>
    </row>
    <row r="31" spans="4:14" ht="12" customHeight="1">
      <c r="D31"/>
      <c r="F31" s="49"/>
      <c r="G31"/>
      <c r="H31" s="50"/>
      <c r="I31"/>
      <c r="N31"/>
    </row>
    <row r="32" spans="2:14" ht="12.75">
      <c r="B32" s="15" t="s">
        <v>2</v>
      </c>
      <c r="D32" s="52" t="s">
        <v>52</v>
      </c>
      <c r="E32" s="72"/>
      <c r="F32" s="54" t="str">
        <f>+E7</f>
        <v>Steinheim 1</v>
      </c>
      <c r="G32" s="55"/>
      <c r="H32" s="56"/>
      <c r="I32" s="73" t="s">
        <v>43</v>
      </c>
      <c r="J32" s="86" t="str">
        <f>+E8</f>
        <v>Erdmannhausen 1</v>
      </c>
      <c r="K32" s="74"/>
      <c r="L32" s="75"/>
      <c r="N32" s="59" t="s">
        <v>17</v>
      </c>
    </row>
    <row r="33" spans="2:14" ht="12.75">
      <c r="B33" s="15" t="s">
        <v>12</v>
      </c>
      <c r="D33" s="76"/>
      <c r="E33" s="77"/>
      <c r="F33" s="54" t="str">
        <f>+E9</f>
        <v>Großbottwar 1</v>
      </c>
      <c r="G33" s="55"/>
      <c r="H33" s="56"/>
      <c r="I33" s="73" t="s">
        <v>43</v>
      </c>
      <c r="J33" s="62" t="str">
        <f>+E11</f>
        <v>Freiberg</v>
      </c>
      <c r="K33" s="74"/>
      <c r="L33" s="75"/>
      <c r="N33" s="59" t="s">
        <v>17</v>
      </c>
    </row>
    <row r="34" spans="2:14" ht="12.75">
      <c r="B34" s="15" t="s">
        <v>56</v>
      </c>
      <c r="D34" s="60"/>
      <c r="E34" s="78"/>
      <c r="F34" s="87" t="str">
        <f>+E10</f>
        <v>Lienzingen</v>
      </c>
      <c r="G34" s="55"/>
      <c r="H34" s="62"/>
      <c r="I34" s="73" t="s">
        <v>43</v>
      </c>
      <c r="J34" s="62" t="str">
        <f>+E12</f>
        <v>Bietigheim</v>
      </c>
      <c r="K34" s="74"/>
      <c r="L34" s="75"/>
      <c r="N34" s="59" t="s">
        <v>17</v>
      </c>
    </row>
    <row r="37" spans="4:14" ht="12.75">
      <c r="D37" s="68" t="s">
        <v>46</v>
      </c>
      <c r="E37" s="68"/>
      <c r="F37" s="68"/>
      <c r="G37" s="68" t="s">
        <v>39</v>
      </c>
      <c r="H37" s="68"/>
      <c r="I37" s="68"/>
      <c r="J37" s="68"/>
      <c r="K37" s="68"/>
      <c r="L37" s="68"/>
      <c r="M37" s="68" t="s">
        <v>53</v>
      </c>
      <c r="N37" s="68"/>
    </row>
  </sheetData>
  <printOptions/>
  <pageMargins left="0.5905511811023623" right="0.1968503937007874" top="0.59" bottom="0.29" header="0.5118110236220472" footer="0.19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36"/>
  <sheetViews>
    <sheetView workbookViewId="0" topLeftCell="B2">
      <selection activeCell="E5" sqref="E5"/>
    </sheetView>
  </sheetViews>
  <sheetFormatPr defaultColWidth="11.421875" defaultRowHeight="12.75"/>
  <cols>
    <col min="1" max="1" width="2.421875" style="0" hidden="1" customWidth="1"/>
    <col min="2" max="2" width="3.7109375" style="0" customWidth="1"/>
    <col min="3" max="3" width="5.7109375" style="20" customWidth="1"/>
    <col min="4" max="4" width="2.421875" style="20" customWidth="1"/>
    <col min="5" max="5" width="21.57421875" style="21" customWidth="1"/>
    <col min="6" max="9" width="5.28125" style="1" customWidth="1"/>
    <col min="10" max="10" width="6.7109375" style="1" customWidth="1"/>
    <col min="11" max="11" width="6.00390625" style="1" customWidth="1"/>
    <col min="12" max="12" width="6.140625" style="1" customWidth="1"/>
  </cols>
  <sheetData>
    <row r="2" ht="6" customHeight="1" thickBot="1"/>
    <row r="3" spans="3:12" ht="31.5" customHeight="1" thickBot="1">
      <c r="C3" s="22" t="s">
        <v>49</v>
      </c>
      <c r="D3" s="23"/>
      <c r="E3" s="24"/>
      <c r="F3" s="25"/>
      <c r="G3" s="25"/>
      <c r="H3" s="25"/>
      <c r="I3" s="25"/>
      <c r="J3" s="26"/>
      <c r="K3" s="26"/>
      <c r="L3" s="27"/>
    </row>
    <row r="4" ht="10.5" customHeight="1"/>
    <row r="5" spans="3:12" s="28" customFormat="1" ht="26.25" customHeight="1">
      <c r="C5" s="29" t="s">
        <v>39</v>
      </c>
      <c r="D5" s="30"/>
      <c r="E5" s="88" t="s">
        <v>160</v>
      </c>
      <c r="F5" s="32"/>
      <c r="G5" s="32"/>
      <c r="H5" s="32"/>
      <c r="I5" s="33" t="s">
        <v>36</v>
      </c>
      <c r="J5" s="32"/>
      <c r="K5" s="32"/>
      <c r="L5" s="34">
        <v>2</v>
      </c>
    </row>
    <row r="6" ht="9.75" customHeight="1" thickBot="1"/>
    <row r="7" spans="3:14" s="35" customFormat="1" ht="66" customHeight="1" thickBot="1">
      <c r="C7" s="36"/>
      <c r="D7" s="36"/>
      <c r="E7" s="37"/>
      <c r="F7" s="38">
        <v>1</v>
      </c>
      <c r="G7" s="38">
        <v>2</v>
      </c>
      <c r="H7" s="38">
        <v>3</v>
      </c>
      <c r="I7" s="38">
        <v>4</v>
      </c>
      <c r="J7" s="39" t="s">
        <v>40</v>
      </c>
      <c r="K7" s="40" t="s">
        <v>13</v>
      </c>
      <c r="L7" s="40" t="s">
        <v>15</v>
      </c>
      <c r="N7" s="41"/>
    </row>
    <row r="8" spans="3:12" s="42" customFormat="1" ht="24.75" customHeight="1" thickBot="1">
      <c r="C8" s="43">
        <v>1</v>
      </c>
      <c r="D8" s="44"/>
      <c r="E8" s="69" t="s">
        <v>129</v>
      </c>
      <c r="F8" s="45"/>
      <c r="G8" s="81" t="s">
        <v>72</v>
      </c>
      <c r="H8" s="81" t="s">
        <v>77</v>
      </c>
      <c r="I8" s="81" t="s">
        <v>77</v>
      </c>
      <c r="J8" s="83" t="s">
        <v>141</v>
      </c>
      <c r="K8" s="82" t="s">
        <v>81</v>
      </c>
      <c r="L8" s="46">
        <v>1</v>
      </c>
    </row>
    <row r="9" spans="3:15" s="42" customFormat="1" ht="24.75" customHeight="1" thickBot="1">
      <c r="C9" s="43">
        <v>2</v>
      </c>
      <c r="D9" s="44"/>
      <c r="E9" s="69" t="s">
        <v>19</v>
      </c>
      <c r="F9" s="95" t="s">
        <v>75</v>
      </c>
      <c r="G9" s="47"/>
      <c r="H9" s="97" t="s">
        <v>130</v>
      </c>
      <c r="I9" s="95" t="s">
        <v>75</v>
      </c>
      <c r="J9" s="83" t="s">
        <v>133</v>
      </c>
      <c r="K9" s="82" t="s">
        <v>85</v>
      </c>
      <c r="L9" s="46">
        <v>4</v>
      </c>
      <c r="M9"/>
      <c r="N9"/>
      <c r="O9"/>
    </row>
    <row r="10" spans="3:15" s="42" customFormat="1" ht="24.75" customHeight="1" thickBot="1">
      <c r="C10" s="43">
        <v>3</v>
      </c>
      <c r="D10" s="44"/>
      <c r="E10" s="69" t="s">
        <v>33</v>
      </c>
      <c r="F10" s="81" t="s">
        <v>79</v>
      </c>
      <c r="G10" s="97" t="s">
        <v>73</v>
      </c>
      <c r="H10" s="47"/>
      <c r="I10" s="81" t="s">
        <v>77</v>
      </c>
      <c r="J10" s="83" t="s">
        <v>142</v>
      </c>
      <c r="K10" s="82" t="s">
        <v>83</v>
      </c>
      <c r="L10" s="46">
        <v>2</v>
      </c>
      <c r="M10"/>
      <c r="N10"/>
      <c r="O10"/>
    </row>
    <row r="11" spans="3:15" s="42" customFormat="1" ht="24.75" customHeight="1" thickBot="1">
      <c r="C11" s="43">
        <v>4</v>
      </c>
      <c r="D11" s="44"/>
      <c r="E11" s="69" t="s">
        <v>34</v>
      </c>
      <c r="F11" s="81" t="s">
        <v>79</v>
      </c>
      <c r="G11" s="81" t="s">
        <v>72</v>
      </c>
      <c r="H11" s="81" t="s">
        <v>79</v>
      </c>
      <c r="I11" s="48"/>
      <c r="J11" s="83" t="s">
        <v>143</v>
      </c>
      <c r="K11" s="82" t="s">
        <v>84</v>
      </c>
      <c r="L11" s="46">
        <v>3</v>
      </c>
      <c r="M11"/>
      <c r="N11"/>
      <c r="O11"/>
    </row>
    <row r="13" spans="3:12" ht="12.75">
      <c r="C13"/>
      <c r="D13"/>
      <c r="E13" s="49"/>
      <c r="F13"/>
      <c r="G13" s="50"/>
      <c r="H13"/>
      <c r="K13"/>
      <c r="L13"/>
    </row>
    <row r="14" spans="1:12" ht="12.75">
      <c r="A14" s="51" t="s">
        <v>41</v>
      </c>
      <c r="B14" s="51"/>
      <c r="C14" s="51" t="s">
        <v>41</v>
      </c>
      <c r="D14" s="51"/>
      <c r="E14" s="49"/>
      <c r="F14"/>
      <c r="G14" s="50"/>
      <c r="H14"/>
      <c r="K14"/>
      <c r="L14"/>
    </row>
    <row r="15" spans="3:8" ht="12" customHeight="1">
      <c r="C15"/>
      <c r="D15"/>
      <c r="E15" s="49"/>
      <c r="F15"/>
      <c r="G15" s="50"/>
      <c r="H15"/>
    </row>
    <row r="16" spans="2:12" ht="12.75">
      <c r="B16" s="70" t="s">
        <v>10</v>
      </c>
      <c r="C16" s="52" t="s">
        <v>42</v>
      </c>
      <c r="D16" s="53"/>
      <c r="E16" s="54" t="str">
        <f>+E8</f>
        <v>Neckarweihingen</v>
      </c>
      <c r="F16" s="55" t="s">
        <v>43</v>
      </c>
      <c r="G16" s="56" t="str">
        <f>+E11</f>
        <v>Steinheim 3</v>
      </c>
      <c r="H16" s="57"/>
      <c r="I16" s="57"/>
      <c r="J16" s="58"/>
      <c r="L16" s="80" t="s">
        <v>77</v>
      </c>
    </row>
    <row r="17" spans="2:12" ht="12.75">
      <c r="B17" s="70" t="s">
        <v>9</v>
      </c>
      <c r="C17" s="60"/>
      <c r="D17" s="61"/>
      <c r="E17" s="54" t="str">
        <f>+E9</f>
        <v>Großbottwar 2</v>
      </c>
      <c r="F17" s="55" t="s">
        <v>43</v>
      </c>
      <c r="G17" s="62" t="str">
        <f>+E10</f>
        <v>Erdmannhausen 3</v>
      </c>
      <c r="H17" s="57"/>
      <c r="I17" s="57"/>
      <c r="J17" s="58"/>
      <c r="L17" s="80" t="s">
        <v>74</v>
      </c>
    </row>
    <row r="18" spans="3:10" ht="12.75">
      <c r="C18"/>
      <c r="D18"/>
      <c r="E18" s="56"/>
      <c r="F18"/>
      <c r="G18" s="63"/>
      <c r="H18" s="64"/>
      <c r="I18" s="65"/>
      <c r="J18" s="65"/>
    </row>
    <row r="19" spans="2:12" ht="12.75">
      <c r="B19" s="70" t="s">
        <v>5</v>
      </c>
      <c r="C19" s="52" t="s">
        <v>44</v>
      </c>
      <c r="D19" s="53"/>
      <c r="E19" s="54" t="str">
        <f>+E8</f>
        <v>Neckarweihingen</v>
      </c>
      <c r="F19" s="55" t="s">
        <v>43</v>
      </c>
      <c r="G19" s="62" t="str">
        <f>+E10</f>
        <v>Erdmannhausen 3</v>
      </c>
      <c r="H19" s="57"/>
      <c r="I19" s="57"/>
      <c r="J19" s="58"/>
      <c r="L19" s="80" t="s">
        <v>77</v>
      </c>
    </row>
    <row r="20" spans="2:12" ht="12.75">
      <c r="B20" s="70" t="s">
        <v>50</v>
      </c>
      <c r="C20" s="60"/>
      <c r="D20" s="61"/>
      <c r="E20" s="54" t="str">
        <f>+E9</f>
        <v>Großbottwar 2</v>
      </c>
      <c r="F20" s="55" t="s">
        <v>43</v>
      </c>
      <c r="G20" s="62" t="str">
        <f>+E11</f>
        <v>Steinheim 3</v>
      </c>
      <c r="H20" s="57"/>
      <c r="I20" s="57"/>
      <c r="J20" s="58"/>
      <c r="L20" s="80" t="s">
        <v>75</v>
      </c>
    </row>
    <row r="21" spans="5:10" ht="12.75">
      <c r="E21" s="56"/>
      <c r="G21" s="66"/>
      <c r="H21" s="65"/>
      <c r="I21" s="65"/>
      <c r="J21" s="65"/>
    </row>
    <row r="22" spans="2:12" ht="12.75">
      <c r="B22" s="70" t="s">
        <v>2</v>
      </c>
      <c r="C22" s="52" t="s">
        <v>45</v>
      </c>
      <c r="D22" s="53"/>
      <c r="E22" s="54" t="str">
        <f>+E8</f>
        <v>Neckarweihingen</v>
      </c>
      <c r="F22" s="55" t="s">
        <v>43</v>
      </c>
      <c r="G22" s="62" t="str">
        <f>+E9</f>
        <v>Großbottwar 2</v>
      </c>
      <c r="H22" s="57"/>
      <c r="I22" s="57"/>
      <c r="J22" s="58"/>
      <c r="L22" s="80" t="s">
        <v>72</v>
      </c>
    </row>
    <row r="23" spans="2:12" ht="12.75">
      <c r="B23" s="70" t="s">
        <v>3</v>
      </c>
      <c r="C23" s="60"/>
      <c r="D23" s="61"/>
      <c r="E23" s="54" t="str">
        <f>+E10</f>
        <v>Erdmannhausen 3</v>
      </c>
      <c r="F23" s="55" t="s">
        <v>43</v>
      </c>
      <c r="G23" s="62" t="str">
        <f>+E11</f>
        <v>Steinheim 3</v>
      </c>
      <c r="H23" s="57"/>
      <c r="I23" s="57"/>
      <c r="J23" s="58"/>
      <c r="L23" s="80" t="s">
        <v>77</v>
      </c>
    </row>
    <row r="24" ht="12.75">
      <c r="E24" s="67"/>
    </row>
    <row r="34" spans="3:12" ht="12.75">
      <c r="C34"/>
      <c r="D34"/>
      <c r="E34"/>
      <c r="F34"/>
      <c r="G34"/>
      <c r="H34"/>
      <c r="I34"/>
      <c r="J34"/>
      <c r="K34"/>
      <c r="L34"/>
    </row>
    <row r="36" spans="3:12" ht="12.75">
      <c r="C36" s="68" t="s">
        <v>46</v>
      </c>
      <c r="D36" s="68"/>
      <c r="E36" s="68"/>
      <c r="F36" s="68" t="s">
        <v>39</v>
      </c>
      <c r="G36" s="68"/>
      <c r="H36" s="68"/>
      <c r="I36" s="68"/>
      <c r="J36" s="68"/>
      <c r="K36" s="68" t="s">
        <v>47</v>
      </c>
      <c r="L36" s="68"/>
    </row>
    <row r="39" ht="6" customHeight="1"/>
  </sheetData>
  <printOptions/>
  <pageMargins left="0.28" right="0.19" top="0.17" bottom="0.17" header="0.17" footer="0.17"/>
  <pageSetup horizontalDpi="600" verticalDpi="600" orientation="portrait" paperSize="9" scale="1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41"/>
  <sheetViews>
    <sheetView workbookViewId="0" topLeftCell="A7">
      <selection activeCell="M6" sqref="M6"/>
    </sheetView>
  </sheetViews>
  <sheetFormatPr defaultColWidth="11.421875" defaultRowHeight="12.75"/>
  <cols>
    <col min="1" max="1" width="1.8515625" style="0" customWidth="1"/>
    <col min="2" max="2" width="2.421875" style="0" customWidth="1"/>
    <col min="3" max="3" width="5.7109375" style="20" customWidth="1"/>
    <col min="4" max="4" width="2.421875" style="20" customWidth="1"/>
    <col min="5" max="5" width="21.57421875" style="21" customWidth="1"/>
    <col min="6" max="10" width="5.28125" style="1" customWidth="1"/>
    <col min="11" max="11" width="6.7109375" style="1" customWidth="1"/>
    <col min="12" max="12" width="6.00390625" style="1" customWidth="1"/>
    <col min="13" max="13" width="6.140625" style="1" customWidth="1"/>
  </cols>
  <sheetData>
    <row r="2" ht="6" customHeight="1" thickBot="1"/>
    <row r="3" spans="3:13" ht="31.5" customHeight="1" thickBot="1">
      <c r="C3" s="22" t="s">
        <v>49</v>
      </c>
      <c r="D3" s="23"/>
      <c r="E3" s="24"/>
      <c r="F3" s="25"/>
      <c r="G3" s="25"/>
      <c r="H3" s="25"/>
      <c r="I3" s="25"/>
      <c r="J3" s="25"/>
      <c r="K3" s="26"/>
      <c r="L3" s="26"/>
      <c r="M3" s="27"/>
    </row>
    <row r="4" ht="10.5" customHeight="1"/>
    <row r="5" spans="3:13" s="28" customFormat="1" ht="26.25" customHeight="1">
      <c r="C5" s="29" t="s">
        <v>39</v>
      </c>
      <c r="D5" s="30"/>
      <c r="E5" s="88" t="s">
        <v>160</v>
      </c>
      <c r="F5" s="32"/>
      <c r="G5" s="32"/>
      <c r="H5" s="32"/>
      <c r="I5" s="33" t="s">
        <v>39</v>
      </c>
      <c r="J5" s="33" t="s">
        <v>36</v>
      </c>
      <c r="K5" s="32"/>
      <c r="L5" s="32"/>
      <c r="M5" s="34">
        <v>1</v>
      </c>
    </row>
    <row r="6" ht="9.75" customHeight="1" thickBot="1"/>
    <row r="7" spans="3:15" s="35" customFormat="1" ht="66" customHeight="1" thickBot="1">
      <c r="C7" s="36"/>
      <c r="D7" s="36"/>
      <c r="E7" s="37"/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9" t="s">
        <v>40</v>
      </c>
      <c r="L7" s="40" t="s">
        <v>13</v>
      </c>
      <c r="M7" s="40" t="s">
        <v>15</v>
      </c>
      <c r="O7" s="41"/>
    </row>
    <row r="8" spans="3:13" s="42" customFormat="1" ht="24.75" customHeight="1" thickBot="1">
      <c r="C8" s="43">
        <v>1</v>
      </c>
      <c r="D8" s="44"/>
      <c r="E8" s="69" t="s">
        <v>59</v>
      </c>
      <c r="F8" s="45"/>
      <c r="G8" s="81"/>
      <c r="H8" s="97" t="s">
        <v>73</v>
      </c>
      <c r="I8" s="81" t="s">
        <v>77</v>
      </c>
      <c r="J8" s="81" t="s">
        <v>76</v>
      </c>
      <c r="K8" s="83" t="s">
        <v>135</v>
      </c>
      <c r="L8" s="82" t="s">
        <v>81</v>
      </c>
      <c r="M8" s="46">
        <v>1</v>
      </c>
    </row>
    <row r="9" spans="3:16" s="42" customFormat="1" ht="24.75" customHeight="1" thickBot="1">
      <c r="C9" s="43">
        <v>2</v>
      </c>
      <c r="D9" s="44"/>
      <c r="E9" s="69" t="s">
        <v>16</v>
      </c>
      <c r="F9" s="81"/>
      <c r="G9" s="47"/>
      <c r="H9" s="81" t="s">
        <v>72</v>
      </c>
      <c r="I9" s="81" t="s">
        <v>78</v>
      </c>
      <c r="J9" s="81" t="s">
        <v>72</v>
      </c>
      <c r="K9" s="83" t="s">
        <v>136</v>
      </c>
      <c r="L9" s="82" t="s">
        <v>83</v>
      </c>
      <c r="M9" s="46">
        <v>2</v>
      </c>
      <c r="N9"/>
      <c r="O9"/>
      <c r="P9"/>
    </row>
    <row r="10" spans="3:16" s="42" customFormat="1" ht="24.75" customHeight="1" thickBot="1">
      <c r="C10" s="43">
        <v>3</v>
      </c>
      <c r="D10" s="44"/>
      <c r="E10" s="69" t="s">
        <v>134</v>
      </c>
      <c r="F10" s="97" t="s">
        <v>130</v>
      </c>
      <c r="G10" s="95" t="s">
        <v>75</v>
      </c>
      <c r="H10" s="47"/>
      <c r="I10" s="81"/>
      <c r="J10" s="81"/>
      <c r="K10" s="103" t="s">
        <v>137</v>
      </c>
      <c r="L10" s="82" t="s">
        <v>138</v>
      </c>
      <c r="M10" s="46">
        <v>5</v>
      </c>
      <c r="N10"/>
      <c r="O10"/>
      <c r="P10"/>
    </row>
    <row r="11" spans="3:16" s="42" customFormat="1" ht="24.75" customHeight="1" thickBot="1">
      <c r="C11" s="43">
        <v>4</v>
      </c>
      <c r="D11" s="44"/>
      <c r="E11" s="69" t="s">
        <v>32</v>
      </c>
      <c r="F11" s="81" t="s">
        <v>79</v>
      </c>
      <c r="G11" s="81" t="s">
        <v>76</v>
      </c>
      <c r="H11" s="81"/>
      <c r="I11" s="48"/>
      <c r="J11" s="81" t="s">
        <v>79</v>
      </c>
      <c r="K11" s="104" t="s">
        <v>139</v>
      </c>
      <c r="L11" s="82" t="s">
        <v>84</v>
      </c>
      <c r="M11" s="46">
        <v>3</v>
      </c>
      <c r="N11"/>
      <c r="O11"/>
      <c r="P11"/>
    </row>
    <row r="12" spans="3:16" s="42" customFormat="1" ht="24.75" customHeight="1" thickBot="1">
      <c r="C12" s="43">
        <v>5</v>
      </c>
      <c r="D12" s="44"/>
      <c r="E12" s="69" t="s">
        <v>35</v>
      </c>
      <c r="F12" s="81" t="s">
        <v>78</v>
      </c>
      <c r="G12" s="95" t="s">
        <v>75</v>
      </c>
      <c r="H12" s="81"/>
      <c r="I12" s="81" t="s">
        <v>77</v>
      </c>
      <c r="J12" s="48"/>
      <c r="K12" s="83" t="s">
        <v>140</v>
      </c>
      <c r="L12" s="82" t="s">
        <v>84</v>
      </c>
      <c r="M12" s="46">
        <v>4</v>
      </c>
      <c r="N12"/>
      <c r="O12"/>
      <c r="P12"/>
    </row>
    <row r="15" spans="3:13" ht="12.75">
      <c r="C15" s="51" t="s">
        <v>57</v>
      </c>
      <c r="D15"/>
      <c r="E15" s="49"/>
      <c r="F15"/>
      <c r="G15" s="50"/>
      <c r="H15"/>
      <c r="L15"/>
      <c r="M15"/>
    </row>
    <row r="16" spans="3:8" ht="12" customHeight="1">
      <c r="C16"/>
      <c r="D16"/>
      <c r="E16" s="49"/>
      <c r="F16"/>
      <c r="G16" s="50"/>
      <c r="H16"/>
    </row>
    <row r="17" spans="1:13" ht="12.75">
      <c r="A17" s="70" t="s">
        <v>6</v>
      </c>
      <c r="C17" s="52" t="s">
        <v>42</v>
      </c>
      <c r="D17" s="53"/>
      <c r="E17" s="54" t="str">
        <f>+E8</f>
        <v>Ditzingen</v>
      </c>
      <c r="F17" s="55" t="s">
        <v>43</v>
      </c>
      <c r="G17" s="56" t="str">
        <f>+E12</f>
        <v>Steinheim 4</v>
      </c>
      <c r="H17" s="57"/>
      <c r="I17" s="57"/>
      <c r="J17" s="58"/>
      <c r="K17" s="79"/>
      <c r="M17" s="80" t="s">
        <v>76</v>
      </c>
    </row>
    <row r="18" spans="1:13" ht="12.75">
      <c r="A18" s="70" t="s">
        <v>50</v>
      </c>
      <c r="C18" s="60"/>
      <c r="D18" s="61"/>
      <c r="E18" s="54" t="str">
        <f>+E9</f>
        <v>Steinheim 2</v>
      </c>
      <c r="F18" s="55" t="s">
        <v>43</v>
      </c>
      <c r="G18" s="62" t="str">
        <f>+E11</f>
        <v>Erdmannhausen 2</v>
      </c>
      <c r="H18" s="57"/>
      <c r="I18" s="57"/>
      <c r="J18" s="58"/>
      <c r="K18" s="79"/>
      <c r="M18" s="80" t="s">
        <v>78</v>
      </c>
    </row>
    <row r="19" spans="3:11" ht="12.75">
      <c r="C19"/>
      <c r="D19"/>
      <c r="E19" s="56"/>
      <c r="F19"/>
      <c r="G19" s="63"/>
      <c r="H19" s="64"/>
      <c r="I19" s="65"/>
      <c r="J19" s="65"/>
      <c r="K19" s="65"/>
    </row>
    <row r="20" spans="1:13" ht="12.75">
      <c r="A20" s="70" t="s">
        <v>5</v>
      </c>
      <c r="C20" s="52" t="s">
        <v>44</v>
      </c>
      <c r="D20" s="53"/>
      <c r="E20" s="54" t="str">
        <f>+E8</f>
        <v>Ditzingen</v>
      </c>
      <c r="F20" s="55" t="s">
        <v>43</v>
      </c>
      <c r="G20" s="62" t="str">
        <f>+E10</f>
        <v>Großbottwar 3</v>
      </c>
      <c r="H20" s="57"/>
      <c r="I20" s="57"/>
      <c r="J20" s="58"/>
      <c r="K20" s="79"/>
      <c r="M20" s="80" t="s">
        <v>73</v>
      </c>
    </row>
    <row r="21" spans="1:13" ht="12.75">
      <c r="A21" s="70" t="s">
        <v>54</v>
      </c>
      <c r="C21" s="60"/>
      <c r="D21" s="61"/>
      <c r="E21" s="54" t="str">
        <f>+E9</f>
        <v>Steinheim 2</v>
      </c>
      <c r="F21" s="55" t="s">
        <v>43</v>
      </c>
      <c r="G21" s="62" t="str">
        <f>+E12</f>
        <v>Steinheim 4</v>
      </c>
      <c r="H21" s="57"/>
      <c r="I21" s="57"/>
      <c r="J21" s="58"/>
      <c r="K21" s="79"/>
      <c r="M21" s="80" t="s">
        <v>72</v>
      </c>
    </row>
    <row r="22" spans="1:11" ht="12.75">
      <c r="A22" s="70"/>
      <c r="E22" s="56"/>
      <c r="G22" s="66"/>
      <c r="H22" s="65"/>
      <c r="I22" s="65"/>
      <c r="J22" s="65"/>
      <c r="K22" s="65"/>
    </row>
    <row r="23" spans="1:13" ht="12.75">
      <c r="A23" s="70" t="s">
        <v>8</v>
      </c>
      <c r="C23" s="52" t="s">
        <v>45</v>
      </c>
      <c r="D23" s="53"/>
      <c r="E23" s="54" t="str">
        <f>+E11</f>
        <v>Erdmannhausen 2</v>
      </c>
      <c r="F23" s="55" t="s">
        <v>43</v>
      </c>
      <c r="G23" s="62" t="str">
        <f>+E12</f>
        <v>Steinheim 4</v>
      </c>
      <c r="H23" s="57"/>
      <c r="I23" s="57"/>
      <c r="J23" s="58"/>
      <c r="K23" s="79"/>
      <c r="M23" s="80" t="s">
        <v>79</v>
      </c>
    </row>
    <row r="24" spans="1:13" ht="12.75">
      <c r="A24" s="70" t="s">
        <v>9</v>
      </c>
      <c r="C24" s="60"/>
      <c r="D24" s="61"/>
      <c r="E24" s="54" t="str">
        <f>+E9</f>
        <v>Steinheim 2</v>
      </c>
      <c r="F24" s="55" t="s">
        <v>43</v>
      </c>
      <c r="G24" s="62" t="str">
        <f>+E10</f>
        <v>Großbottwar 3</v>
      </c>
      <c r="H24" s="57"/>
      <c r="I24" s="57"/>
      <c r="J24" s="58"/>
      <c r="K24" s="79"/>
      <c r="M24" s="80" t="s">
        <v>72</v>
      </c>
    </row>
    <row r="25" spans="1:5" ht="12.75">
      <c r="A25" s="70"/>
      <c r="E25" s="67"/>
    </row>
    <row r="26" spans="1:13" ht="12.75">
      <c r="A26" s="70" t="s">
        <v>10</v>
      </c>
      <c r="C26" s="52" t="s">
        <v>51</v>
      </c>
      <c r="D26" s="53"/>
      <c r="E26" s="54" t="str">
        <f>+E8</f>
        <v>Ditzingen</v>
      </c>
      <c r="F26" s="55" t="s">
        <v>43</v>
      </c>
      <c r="G26" s="56" t="str">
        <f>+E11</f>
        <v>Erdmannhausen 2</v>
      </c>
      <c r="H26" s="57"/>
      <c r="I26" s="57"/>
      <c r="J26" s="58"/>
      <c r="K26" s="79"/>
      <c r="M26" s="80" t="s">
        <v>77</v>
      </c>
    </row>
    <row r="27" spans="1:13" ht="12.75">
      <c r="A27" s="70" t="s">
        <v>12</v>
      </c>
      <c r="C27" s="60"/>
      <c r="D27" s="61"/>
      <c r="E27" s="54" t="str">
        <f>+E10</f>
        <v>Großbottwar 3</v>
      </c>
      <c r="F27" s="55" t="s">
        <v>43</v>
      </c>
      <c r="G27" s="62" t="str">
        <f>+E12</f>
        <v>Steinheim 4</v>
      </c>
      <c r="H27" s="57"/>
      <c r="I27" s="57"/>
      <c r="J27" s="58"/>
      <c r="K27" s="79"/>
      <c r="M27" s="80"/>
    </row>
    <row r="28" ht="12.75">
      <c r="A28" s="70"/>
    </row>
    <row r="29" spans="1:13" ht="12.75">
      <c r="A29" s="70" t="s">
        <v>2</v>
      </c>
      <c r="C29" s="52" t="s">
        <v>52</v>
      </c>
      <c r="D29" s="53"/>
      <c r="E29" s="54" t="str">
        <f>+E8</f>
        <v>Ditzingen</v>
      </c>
      <c r="F29" s="55" t="s">
        <v>43</v>
      </c>
      <c r="G29" s="56" t="str">
        <f>+E9</f>
        <v>Steinheim 2</v>
      </c>
      <c r="H29" s="57"/>
      <c r="I29" s="57"/>
      <c r="J29" s="58"/>
      <c r="K29" s="79"/>
      <c r="M29" s="59" t="s">
        <v>17</v>
      </c>
    </row>
    <row r="30" spans="1:13" ht="12.75">
      <c r="A30" s="70" t="s">
        <v>3</v>
      </c>
      <c r="C30" s="60"/>
      <c r="D30" s="61"/>
      <c r="E30" s="54" t="str">
        <f>+E10</f>
        <v>Großbottwar 3</v>
      </c>
      <c r="F30" s="55" t="s">
        <v>43</v>
      </c>
      <c r="G30" s="62" t="str">
        <f>+E11</f>
        <v>Erdmannhausen 2</v>
      </c>
      <c r="H30" s="57"/>
      <c r="I30" s="57"/>
      <c r="J30" s="58"/>
      <c r="K30" s="79"/>
      <c r="M30" s="80"/>
    </row>
    <row r="35" spans="3:13" ht="12.75">
      <c r="C35"/>
      <c r="D35"/>
      <c r="E35"/>
      <c r="F35"/>
      <c r="G35"/>
      <c r="H35"/>
      <c r="I35"/>
      <c r="J35"/>
      <c r="K35"/>
      <c r="L35"/>
      <c r="M35"/>
    </row>
    <row r="37" spans="3:13" ht="12.75">
      <c r="C37"/>
      <c r="D37"/>
      <c r="E37"/>
      <c r="F37"/>
      <c r="G37"/>
      <c r="H37"/>
      <c r="I37"/>
      <c r="J37"/>
      <c r="K37"/>
      <c r="L37"/>
      <c r="M37"/>
    </row>
    <row r="41" spans="3:13" ht="12.75">
      <c r="C41" s="68" t="s">
        <v>46</v>
      </c>
      <c r="D41" s="68"/>
      <c r="E41" s="68"/>
      <c r="F41" s="68" t="s">
        <v>39</v>
      </c>
      <c r="G41" s="68"/>
      <c r="H41" s="68"/>
      <c r="I41" s="68"/>
      <c r="J41" s="68"/>
      <c r="K41" s="68"/>
      <c r="L41" s="68" t="s">
        <v>58</v>
      </c>
      <c r="M41" s="68"/>
    </row>
  </sheetData>
  <printOptions/>
  <pageMargins left="0.34" right="0.19" top="0.41" bottom="0.15748031496062992" header="0.15748031496062992" footer="0.15748031496062992"/>
  <pageSetup horizontalDpi="600" verticalDpi="600" orientation="portrait" paperSize="9" scale="12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G14" sqref="G14"/>
    </sheetView>
  </sheetViews>
  <sheetFormatPr defaultColWidth="11.421875" defaultRowHeight="12.75"/>
  <cols>
    <col min="1" max="1" width="2.421875" style="0" customWidth="1"/>
    <col min="2" max="2" width="3.421875" style="0" customWidth="1"/>
    <col min="3" max="3" width="18.57421875" style="0" customWidth="1"/>
    <col min="4" max="4" width="19.57421875" style="0" customWidth="1"/>
    <col min="5" max="5" width="18.140625" style="0" customWidth="1"/>
  </cols>
  <sheetData>
    <row r="1" spans="3:5" ht="30.75" thickBot="1">
      <c r="C1" s="22" t="s">
        <v>49</v>
      </c>
      <c r="D1" s="23"/>
      <c r="E1" s="113"/>
    </row>
    <row r="3" ht="23.25">
      <c r="C3" s="112" t="s">
        <v>159</v>
      </c>
    </row>
    <row r="6" spans="2:3" ht="13.5" thickBot="1">
      <c r="B6">
        <v>1</v>
      </c>
      <c r="C6" s="105" t="s">
        <v>59</v>
      </c>
    </row>
    <row r="7" spans="2:3" ht="13.5" thickBot="1">
      <c r="B7" t="s">
        <v>39</v>
      </c>
      <c r="C7" s="106"/>
    </row>
    <row r="8" spans="2:4" ht="13.5" thickBot="1">
      <c r="B8">
        <v>2</v>
      </c>
      <c r="C8" s="107" t="s">
        <v>33</v>
      </c>
      <c r="D8" s="108"/>
    </row>
    <row r="9" spans="3:4" ht="13.5" thickBot="1">
      <c r="C9" s="109"/>
      <c r="D9" s="106"/>
    </row>
    <row r="10" spans="2:5" ht="13.5" thickBot="1">
      <c r="B10">
        <v>3</v>
      </c>
      <c r="C10" t="s">
        <v>16</v>
      </c>
      <c r="D10" s="106"/>
      <c r="E10" s="110" t="s">
        <v>162</v>
      </c>
    </row>
    <row r="11" spans="2:5" ht="13.5" thickBot="1">
      <c r="B11" t="s">
        <v>39</v>
      </c>
      <c r="C11" s="108"/>
      <c r="D11" s="107"/>
      <c r="E11" s="109"/>
    </row>
    <row r="12" spans="2:5" ht="13.5" thickBot="1">
      <c r="B12">
        <v>4</v>
      </c>
      <c r="C12" s="114" t="s">
        <v>129</v>
      </c>
      <c r="D12" s="109"/>
      <c r="E12" s="109"/>
    </row>
    <row r="13" spans="2:5" ht="12.75">
      <c r="B13" t="s">
        <v>39</v>
      </c>
      <c r="C13" s="111"/>
      <c r="D13" s="109"/>
      <c r="E13" s="109"/>
    </row>
    <row r="16" ht="12.75">
      <c r="C16" t="s">
        <v>163</v>
      </c>
    </row>
  </sheetData>
  <printOptions/>
  <pageMargins left="0.75" right="0.75" top="1.66" bottom="1" header="0.511811023" footer="0.19"/>
  <pageSetup horizontalDpi="600" verticalDpi="600" orientation="landscape" paperSize="9" scale="1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P41"/>
  <sheetViews>
    <sheetView workbookViewId="0" topLeftCell="A8">
      <selection activeCell="J11" sqref="J11"/>
    </sheetView>
  </sheetViews>
  <sheetFormatPr defaultColWidth="11.421875" defaultRowHeight="12.75"/>
  <cols>
    <col min="1" max="1" width="1.8515625" style="0" customWidth="1"/>
    <col min="2" max="2" width="2.421875" style="0" customWidth="1"/>
    <col min="3" max="3" width="5.7109375" style="20" customWidth="1"/>
    <col min="4" max="4" width="2.421875" style="20" customWidth="1"/>
    <col min="5" max="5" width="21.57421875" style="21" customWidth="1"/>
    <col min="6" max="10" width="5.28125" style="1" customWidth="1"/>
    <col min="11" max="11" width="6.7109375" style="1" customWidth="1"/>
    <col min="12" max="12" width="6.00390625" style="1" customWidth="1"/>
    <col min="13" max="13" width="6.140625" style="1" customWidth="1"/>
  </cols>
  <sheetData>
    <row r="2" ht="6" customHeight="1" thickBot="1"/>
    <row r="3" spans="3:13" ht="31.5" customHeight="1" thickBot="1">
      <c r="C3" s="22" t="s">
        <v>49</v>
      </c>
      <c r="D3" s="23"/>
      <c r="E3" s="24"/>
      <c r="F3" s="25"/>
      <c r="G3" s="25"/>
      <c r="H3" s="25"/>
      <c r="I3" s="25"/>
      <c r="J3" s="25"/>
      <c r="K3" s="26"/>
      <c r="L3" s="26"/>
      <c r="M3" s="27"/>
    </row>
    <row r="4" ht="10.5" customHeight="1"/>
    <row r="5" spans="3:13" s="28" customFormat="1" ht="26.25" customHeight="1">
      <c r="C5" s="29" t="s">
        <v>39</v>
      </c>
      <c r="D5" s="30"/>
      <c r="E5" s="88" t="s">
        <v>161</v>
      </c>
      <c r="F5" s="32"/>
      <c r="G5" s="32"/>
      <c r="H5" s="32"/>
      <c r="I5" s="33" t="s">
        <v>39</v>
      </c>
      <c r="J5" s="33"/>
      <c r="K5" s="32"/>
      <c r="L5" s="32"/>
      <c r="M5" s="34"/>
    </row>
    <row r="6" ht="9.75" customHeight="1" thickBot="1"/>
    <row r="7" spans="3:15" s="35" customFormat="1" ht="66" customHeight="1" thickBot="1">
      <c r="C7" s="36"/>
      <c r="D7" s="36"/>
      <c r="E7" s="37"/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9" t="s">
        <v>40</v>
      </c>
      <c r="L7" s="40" t="s">
        <v>13</v>
      </c>
      <c r="M7" s="40" t="s">
        <v>15</v>
      </c>
      <c r="O7" s="41"/>
    </row>
    <row r="8" spans="3:13" s="42" customFormat="1" ht="24.75" customHeight="1" thickBot="1">
      <c r="C8" s="43">
        <v>1</v>
      </c>
      <c r="D8" s="44"/>
      <c r="E8" s="69" t="s">
        <v>34</v>
      </c>
      <c r="F8" s="45"/>
      <c r="G8" s="81"/>
      <c r="H8" s="97"/>
      <c r="I8" s="81" t="s">
        <v>72</v>
      </c>
      <c r="J8" s="81"/>
      <c r="K8" s="83"/>
      <c r="L8" s="82"/>
      <c r="M8" s="46"/>
    </row>
    <row r="9" spans="3:16" s="42" customFormat="1" ht="24.75" customHeight="1" thickBot="1">
      <c r="C9" s="43">
        <v>2</v>
      </c>
      <c r="D9" s="44"/>
      <c r="E9" s="69" t="s">
        <v>134</v>
      </c>
      <c r="F9" s="81"/>
      <c r="G9" s="47"/>
      <c r="H9" s="81"/>
      <c r="I9" s="81"/>
      <c r="J9" s="81"/>
      <c r="K9" s="83"/>
      <c r="L9" s="82"/>
      <c r="M9" s="46"/>
      <c r="N9"/>
      <c r="O9"/>
      <c r="P9"/>
    </row>
    <row r="10" spans="3:16" s="42" customFormat="1" ht="24.75" customHeight="1" thickBot="1">
      <c r="C10" s="43">
        <v>3</v>
      </c>
      <c r="D10" s="44"/>
      <c r="E10" s="69" t="s">
        <v>32</v>
      </c>
      <c r="F10" s="97"/>
      <c r="G10" s="95"/>
      <c r="H10" s="47"/>
      <c r="I10" s="81"/>
      <c r="J10" s="81" t="s">
        <v>79</v>
      </c>
      <c r="K10" s="103"/>
      <c r="L10" s="82"/>
      <c r="M10" s="46"/>
      <c r="N10"/>
      <c r="O10"/>
      <c r="P10"/>
    </row>
    <row r="11" spans="3:16" s="42" customFormat="1" ht="24.75" customHeight="1" thickBot="1">
      <c r="C11" s="43">
        <v>4</v>
      </c>
      <c r="D11" s="44"/>
      <c r="E11" s="69" t="s">
        <v>19</v>
      </c>
      <c r="F11" s="81" t="s">
        <v>75</v>
      </c>
      <c r="G11" s="81"/>
      <c r="H11" s="81"/>
      <c r="I11" s="48"/>
      <c r="J11" s="81"/>
      <c r="K11" s="104"/>
      <c r="L11" s="82"/>
      <c r="M11" s="46"/>
      <c r="N11"/>
      <c r="O11"/>
      <c r="P11"/>
    </row>
    <row r="12" spans="3:16" s="42" customFormat="1" ht="24.75" customHeight="1" thickBot="1">
      <c r="C12" s="43">
        <v>5</v>
      </c>
      <c r="D12" s="44"/>
      <c r="E12" s="69" t="s">
        <v>35</v>
      </c>
      <c r="F12" s="81"/>
      <c r="G12" s="95"/>
      <c r="H12" s="81" t="s">
        <v>77</v>
      </c>
      <c r="I12" s="81"/>
      <c r="J12" s="48"/>
      <c r="K12" s="83"/>
      <c r="L12" s="82"/>
      <c r="M12" s="46"/>
      <c r="N12"/>
      <c r="O12"/>
      <c r="P12"/>
    </row>
    <row r="15" spans="3:13" ht="12.75">
      <c r="C15" s="51" t="s">
        <v>57</v>
      </c>
      <c r="D15"/>
      <c r="E15" s="49"/>
      <c r="F15"/>
      <c r="G15" s="50"/>
      <c r="H15"/>
      <c r="L15"/>
      <c r="M15"/>
    </row>
    <row r="16" spans="3:8" ht="12" customHeight="1">
      <c r="C16"/>
      <c r="D16"/>
      <c r="E16" s="49"/>
      <c r="F16"/>
      <c r="G16" s="50"/>
      <c r="H16"/>
    </row>
    <row r="17" spans="1:13" ht="12.75">
      <c r="A17" s="70" t="s">
        <v>6</v>
      </c>
      <c r="C17" s="52" t="s">
        <v>42</v>
      </c>
      <c r="D17" s="53"/>
      <c r="E17" s="54" t="str">
        <f>+E8</f>
        <v>Steinheim 3</v>
      </c>
      <c r="F17" s="55" t="s">
        <v>43</v>
      </c>
      <c r="G17" s="56" t="str">
        <f>+E12</f>
        <v>Steinheim 4</v>
      </c>
      <c r="H17" s="57"/>
      <c r="I17" s="57"/>
      <c r="J17" s="58"/>
      <c r="K17" s="79"/>
      <c r="M17" s="80"/>
    </row>
    <row r="18" spans="1:13" ht="12.75">
      <c r="A18" s="70" t="s">
        <v>50</v>
      </c>
      <c r="C18" s="60"/>
      <c r="D18" s="61"/>
      <c r="E18" s="54" t="str">
        <f>+E9</f>
        <v>Großbottwar 3</v>
      </c>
      <c r="F18" s="55" t="s">
        <v>43</v>
      </c>
      <c r="G18" s="62" t="str">
        <f>+E11</f>
        <v>Großbottwar 2</v>
      </c>
      <c r="H18" s="57"/>
      <c r="I18" s="57"/>
      <c r="J18" s="58"/>
      <c r="K18" s="79"/>
      <c r="M18" s="80"/>
    </row>
    <row r="19" spans="3:11" ht="12.75">
      <c r="C19"/>
      <c r="D19"/>
      <c r="E19" s="56"/>
      <c r="F19"/>
      <c r="G19" s="63"/>
      <c r="H19" s="64"/>
      <c r="I19" s="65"/>
      <c r="J19" s="65"/>
      <c r="K19" s="65"/>
    </row>
    <row r="20" spans="1:13" ht="12.75">
      <c r="A20" s="70" t="s">
        <v>5</v>
      </c>
      <c r="C20" s="52" t="s">
        <v>44</v>
      </c>
      <c r="D20" s="53"/>
      <c r="E20" s="54" t="str">
        <f>+E8</f>
        <v>Steinheim 3</v>
      </c>
      <c r="F20" s="55" t="s">
        <v>43</v>
      </c>
      <c r="G20" s="62" t="str">
        <f>+E10</f>
        <v>Erdmannhausen 2</v>
      </c>
      <c r="H20" s="57"/>
      <c r="I20" s="57"/>
      <c r="J20" s="58"/>
      <c r="K20" s="79"/>
      <c r="M20" s="80"/>
    </row>
    <row r="21" spans="1:13" ht="12.75">
      <c r="A21" s="70" t="s">
        <v>54</v>
      </c>
      <c r="C21" s="60"/>
      <c r="D21" s="61"/>
      <c r="E21" s="54" t="str">
        <f>+E9</f>
        <v>Großbottwar 3</v>
      </c>
      <c r="F21" s="55" t="s">
        <v>43</v>
      </c>
      <c r="G21" s="62" t="str">
        <f>+E12</f>
        <v>Steinheim 4</v>
      </c>
      <c r="H21" s="57"/>
      <c r="I21" s="57"/>
      <c r="J21" s="58"/>
      <c r="K21" s="79"/>
      <c r="M21" s="80"/>
    </row>
    <row r="22" spans="1:11" ht="12.75">
      <c r="A22" s="70"/>
      <c r="E22" s="56"/>
      <c r="G22" s="66"/>
      <c r="H22" s="65"/>
      <c r="I22" s="65"/>
      <c r="J22" s="65"/>
      <c r="K22" s="65"/>
    </row>
    <row r="23" spans="1:13" ht="12.75">
      <c r="A23" s="70" t="s">
        <v>8</v>
      </c>
      <c r="C23" s="52" t="s">
        <v>45</v>
      </c>
      <c r="D23" s="53"/>
      <c r="E23" s="54" t="str">
        <f>+E11</f>
        <v>Großbottwar 2</v>
      </c>
      <c r="F23" s="55" t="s">
        <v>43</v>
      </c>
      <c r="G23" s="62" t="str">
        <f>+E12</f>
        <v>Steinheim 4</v>
      </c>
      <c r="H23" s="57"/>
      <c r="I23" s="57"/>
      <c r="J23" s="58"/>
      <c r="K23" s="79"/>
      <c r="M23" s="80"/>
    </row>
    <row r="24" spans="1:13" ht="12.75">
      <c r="A24" s="70" t="s">
        <v>9</v>
      </c>
      <c r="C24" s="60"/>
      <c r="D24" s="61"/>
      <c r="E24" s="54" t="str">
        <f>+E9</f>
        <v>Großbottwar 3</v>
      </c>
      <c r="F24" s="55" t="s">
        <v>43</v>
      </c>
      <c r="G24" s="62" t="str">
        <f>+E10</f>
        <v>Erdmannhausen 2</v>
      </c>
      <c r="H24" s="57"/>
      <c r="I24" s="57"/>
      <c r="J24" s="58"/>
      <c r="K24" s="79"/>
      <c r="M24" s="80"/>
    </row>
    <row r="25" spans="1:5" ht="12.75">
      <c r="A25" s="70"/>
      <c r="E25" s="67"/>
    </row>
    <row r="26" spans="1:13" ht="12.75">
      <c r="A26" s="70" t="s">
        <v>10</v>
      </c>
      <c r="C26" s="52" t="s">
        <v>51</v>
      </c>
      <c r="D26" s="53"/>
      <c r="E26" s="54" t="str">
        <f>+E8</f>
        <v>Steinheim 3</v>
      </c>
      <c r="F26" s="55" t="s">
        <v>43</v>
      </c>
      <c r="G26" s="56" t="str">
        <f>+E11</f>
        <v>Großbottwar 2</v>
      </c>
      <c r="H26" s="57"/>
      <c r="I26" s="57"/>
      <c r="J26" s="58"/>
      <c r="K26" s="79"/>
      <c r="M26" s="80" t="s">
        <v>72</v>
      </c>
    </row>
    <row r="27" spans="1:13" ht="12.75">
      <c r="A27" s="70" t="s">
        <v>12</v>
      </c>
      <c r="C27" s="60"/>
      <c r="D27" s="61"/>
      <c r="E27" s="54" t="str">
        <f>+E10</f>
        <v>Erdmannhausen 2</v>
      </c>
      <c r="F27" s="55" t="s">
        <v>43</v>
      </c>
      <c r="G27" s="62" t="str">
        <f>+E12</f>
        <v>Steinheim 4</v>
      </c>
      <c r="H27" s="57"/>
      <c r="I27" s="57"/>
      <c r="J27" s="58"/>
      <c r="K27" s="79"/>
      <c r="M27" s="80" t="s">
        <v>79</v>
      </c>
    </row>
    <row r="28" ht="12.75">
      <c r="A28" s="70"/>
    </row>
    <row r="29" spans="1:13" ht="12.75">
      <c r="A29" s="70" t="s">
        <v>2</v>
      </c>
      <c r="C29" s="52" t="s">
        <v>52</v>
      </c>
      <c r="D29" s="53"/>
      <c r="E29" s="54" t="str">
        <f>+E8</f>
        <v>Steinheim 3</v>
      </c>
      <c r="F29" s="55" t="s">
        <v>43</v>
      </c>
      <c r="G29" s="56" t="str">
        <f>+E9</f>
        <v>Großbottwar 3</v>
      </c>
      <c r="H29" s="57"/>
      <c r="I29" s="57"/>
      <c r="J29" s="58"/>
      <c r="K29" s="79"/>
      <c r="M29" s="59"/>
    </row>
    <row r="30" spans="1:13" ht="12.75">
      <c r="A30" s="70" t="s">
        <v>3</v>
      </c>
      <c r="C30" s="60"/>
      <c r="D30" s="61"/>
      <c r="E30" s="54" t="str">
        <f>+E10</f>
        <v>Erdmannhausen 2</v>
      </c>
      <c r="F30" s="55" t="s">
        <v>43</v>
      </c>
      <c r="G30" s="62" t="str">
        <f>+E11</f>
        <v>Großbottwar 2</v>
      </c>
      <c r="H30" s="57"/>
      <c r="I30" s="57"/>
      <c r="J30" s="58"/>
      <c r="K30" s="79"/>
      <c r="M30" s="80"/>
    </row>
    <row r="35" spans="3:13" ht="12.75">
      <c r="C35"/>
      <c r="D35"/>
      <c r="E35"/>
      <c r="F35"/>
      <c r="G35"/>
      <c r="H35"/>
      <c r="I35"/>
      <c r="J35"/>
      <c r="K35"/>
      <c r="L35"/>
      <c r="M35"/>
    </row>
    <row r="37" spans="3:13" ht="12.75">
      <c r="C37"/>
      <c r="D37"/>
      <c r="E37"/>
      <c r="F37"/>
      <c r="G37"/>
      <c r="H37"/>
      <c r="I37"/>
      <c r="J37"/>
      <c r="K37"/>
      <c r="L37"/>
      <c r="M37"/>
    </row>
    <row r="41" spans="3:13" ht="12.75">
      <c r="C41" s="68" t="s">
        <v>46</v>
      </c>
      <c r="D41" s="68"/>
      <c r="E41" s="68"/>
      <c r="F41" s="68" t="s">
        <v>39</v>
      </c>
      <c r="G41" s="68"/>
      <c r="H41" s="68"/>
      <c r="I41" s="68"/>
      <c r="J41" s="68"/>
      <c r="K41" s="68"/>
      <c r="L41" s="68" t="s">
        <v>58</v>
      </c>
      <c r="M41" s="68"/>
    </row>
  </sheetData>
  <printOptions/>
  <pageMargins left="0.34" right="0.19" top="0.41" bottom="0.15748031496062992" header="0.15748031496062992" footer="0.15748031496062992"/>
  <pageSetup horizontalDpi="600" verticalDpi="600" orientation="portrait" paperSize="9" scale="12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O36"/>
  <sheetViews>
    <sheetView workbookViewId="0" topLeftCell="B1">
      <selection activeCell="E6" sqref="E6"/>
    </sheetView>
  </sheetViews>
  <sheetFormatPr defaultColWidth="11.421875" defaultRowHeight="12.75"/>
  <cols>
    <col min="1" max="1" width="2.421875" style="0" hidden="1" customWidth="1"/>
    <col min="2" max="2" width="2.421875" style="0" customWidth="1"/>
    <col min="3" max="3" width="5.7109375" style="20" customWidth="1"/>
    <col min="4" max="4" width="2.421875" style="20" customWidth="1"/>
    <col min="5" max="5" width="21.57421875" style="21" customWidth="1"/>
    <col min="6" max="9" width="5.28125" style="1" customWidth="1"/>
    <col min="10" max="10" width="6.7109375" style="1" customWidth="1"/>
    <col min="11" max="11" width="6.00390625" style="1" customWidth="1"/>
    <col min="12" max="12" width="6.140625" style="1" customWidth="1"/>
  </cols>
  <sheetData>
    <row r="2" ht="6" customHeight="1" thickBot="1"/>
    <row r="3" spans="3:12" ht="31.5" customHeight="1" thickBot="1">
      <c r="C3" s="22" t="s">
        <v>49</v>
      </c>
      <c r="D3" s="23"/>
      <c r="E3" s="24"/>
      <c r="F3" s="25"/>
      <c r="G3" s="25"/>
      <c r="H3" s="25"/>
      <c r="I3" s="25"/>
      <c r="J3" s="26"/>
      <c r="K3" s="26"/>
      <c r="L3" s="27"/>
    </row>
    <row r="4" ht="10.5" customHeight="1"/>
    <row r="5" spans="3:12" s="28" customFormat="1" ht="26.25" customHeight="1">
      <c r="C5" s="29" t="s">
        <v>39</v>
      </c>
      <c r="D5" s="30"/>
      <c r="E5" s="31" t="s">
        <v>60</v>
      </c>
      <c r="F5" s="32"/>
      <c r="G5" s="32"/>
      <c r="H5" s="32"/>
      <c r="I5" s="33" t="s">
        <v>36</v>
      </c>
      <c r="J5" s="32"/>
      <c r="K5" s="32"/>
      <c r="L5" s="34">
        <v>1</v>
      </c>
    </row>
    <row r="6" ht="9.75" customHeight="1" thickBot="1"/>
    <row r="7" spans="3:14" s="35" customFormat="1" ht="66" customHeight="1" thickBot="1">
      <c r="C7" s="36"/>
      <c r="D7" s="36"/>
      <c r="E7" s="37"/>
      <c r="F7" s="38">
        <v>1</v>
      </c>
      <c r="G7" s="38">
        <v>2</v>
      </c>
      <c r="H7" s="38">
        <v>3</v>
      </c>
      <c r="I7" s="38">
        <v>4</v>
      </c>
      <c r="J7" s="39" t="s">
        <v>40</v>
      </c>
      <c r="K7" s="40" t="s">
        <v>13</v>
      </c>
      <c r="L7" s="40" t="s">
        <v>15</v>
      </c>
      <c r="N7" s="41"/>
    </row>
    <row r="8" spans="3:12" s="42" customFormat="1" ht="24.75" customHeight="1" thickBot="1">
      <c r="C8" s="43">
        <v>1</v>
      </c>
      <c r="D8" s="44"/>
      <c r="E8" s="69" t="s">
        <v>0</v>
      </c>
      <c r="F8" s="45"/>
      <c r="G8" s="81" t="s">
        <v>76</v>
      </c>
      <c r="H8" s="81" t="s">
        <v>72</v>
      </c>
      <c r="I8" s="81" t="s">
        <v>72</v>
      </c>
      <c r="J8" s="83" t="s">
        <v>80</v>
      </c>
      <c r="K8" s="82" t="s">
        <v>81</v>
      </c>
      <c r="L8" s="46">
        <v>1</v>
      </c>
    </row>
    <row r="9" spans="3:15" s="42" customFormat="1" ht="24.75" customHeight="1" thickBot="1">
      <c r="C9" s="43">
        <v>2</v>
      </c>
      <c r="D9" s="44"/>
      <c r="E9" s="69" t="s">
        <v>48</v>
      </c>
      <c r="F9" s="81" t="s">
        <v>78</v>
      </c>
      <c r="G9" s="47"/>
      <c r="H9" s="81" t="s">
        <v>73</v>
      </c>
      <c r="I9" s="81" t="s">
        <v>72</v>
      </c>
      <c r="J9" s="83" t="s">
        <v>82</v>
      </c>
      <c r="K9" s="82" t="s">
        <v>83</v>
      </c>
      <c r="L9" s="46">
        <v>2</v>
      </c>
      <c r="M9"/>
      <c r="N9"/>
      <c r="O9"/>
    </row>
    <row r="10" spans="3:15" s="42" customFormat="1" ht="24.75" customHeight="1" thickBot="1">
      <c r="C10" s="43">
        <v>3</v>
      </c>
      <c r="D10" s="44"/>
      <c r="E10" s="69" t="s">
        <v>16</v>
      </c>
      <c r="F10" s="81" t="s">
        <v>75</v>
      </c>
      <c r="G10" s="81" t="s">
        <v>74</v>
      </c>
      <c r="H10" s="47"/>
      <c r="I10" s="81" t="s">
        <v>77</v>
      </c>
      <c r="J10" s="83" t="s">
        <v>86</v>
      </c>
      <c r="K10" s="82" t="s">
        <v>84</v>
      </c>
      <c r="L10" s="46">
        <v>3</v>
      </c>
      <c r="M10"/>
      <c r="N10"/>
      <c r="O10"/>
    </row>
    <row r="11" spans="3:15" s="42" customFormat="1" ht="24.75" customHeight="1" thickBot="1">
      <c r="C11" s="43">
        <v>4</v>
      </c>
      <c r="D11" s="44"/>
      <c r="E11" s="69" t="s">
        <v>33</v>
      </c>
      <c r="F11" s="81" t="s">
        <v>75</v>
      </c>
      <c r="G11" s="81" t="s">
        <v>75</v>
      </c>
      <c r="H11" s="81" t="s">
        <v>79</v>
      </c>
      <c r="I11" s="48"/>
      <c r="J11" s="83" t="s">
        <v>87</v>
      </c>
      <c r="K11" s="82" t="s">
        <v>85</v>
      </c>
      <c r="L11" s="46">
        <v>4</v>
      </c>
      <c r="M11"/>
      <c r="N11"/>
      <c r="O11"/>
    </row>
    <row r="13" spans="3:12" ht="12.75">
      <c r="C13"/>
      <c r="D13"/>
      <c r="E13" s="49"/>
      <c r="F13"/>
      <c r="G13" s="50"/>
      <c r="H13"/>
      <c r="K13"/>
      <c r="L13"/>
    </row>
    <row r="14" spans="1:12" ht="12.75">
      <c r="A14" s="51" t="s">
        <v>41</v>
      </c>
      <c r="B14" s="51"/>
      <c r="C14" s="51" t="s">
        <v>41</v>
      </c>
      <c r="D14" s="51"/>
      <c r="E14" s="49"/>
      <c r="F14"/>
      <c r="G14" s="50"/>
      <c r="H14"/>
      <c r="K14"/>
      <c r="L14"/>
    </row>
    <row r="15" spans="3:8" ht="12" customHeight="1">
      <c r="C15"/>
      <c r="D15"/>
      <c r="E15" s="49"/>
      <c r="F15"/>
      <c r="G15" s="50"/>
      <c r="H15"/>
    </row>
    <row r="16" spans="2:12" ht="12.75">
      <c r="B16" s="70" t="s">
        <v>10</v>
      </c>
      <c r="C16" s="52" t="s">
        <v>42</v>
      </c>
      <c r="D16" s="53"/>
      <c r="E16" s="54" t="str">
        <f>+E8</f>
        <v>Großbottwar 1</v>
      </c>
      <c r="F16" s="55" t="s">
        <v>43</v>
      </c>
      <c r="G16" s="56" t="str">
        <f>+E11</f>
        <v>Erdmannhausen 3</v>
      </c>
      <c r="H16" s="57"/>
      <c r="I16" s="57"/>
      <c r="J16" s="58"/>
      <c r="L16" s="80" t="s">
        <v>72</v>
      </c>
    </row>
    <row r="17" spans="2:12" ht="12.75">
      <c r="B17" s="70" t="s">
        <v>9</v>
      </c>
      <c r="C17" s="60"/>
      <c r="D17" s="61"/>
      <c r="E17" s="54" t="str">
        <f>+E9</f>
        <v>Bietigheim</v>
      </c>
      <c r="F17" s="55" t="s">
        <v>43</v>
      </c>
      <c r="G17" s="62" t="str">
        <f>+E10</f>
        <v>Steinheim 2</v>
      </c>
      <c r="H17" s="57"/>
      <c r="I17" s="57"/>
      <c r="J17" s="58"/>
      <c r="L17" s="80" t="s">
        <v>73</v>
      </c>
    </row>
    <row r="18" spans="3:10" ht="12.75">
      <c r="C18"/>
      <c r="D18"/>
      <c r="E18" s="56"/>
      <c r="F18"/>
      <c r="G18" s="63"/>
      <c r="H18" s="64"/>
      <c r="I18" s="65"/>
      <c r="J18" s="65"/>
    </row>
    <row r="19" spans="2:12" ht="12.75">
      <c r="B19" s="70" t="s">
        <v>5</v>
      </c>
      <c r="C19" s="52" t="s">
        <v>44</v>
      </c>
      <c r="D19" s="53"/>
      <c r="E19" s="54" t="str">
        <f>+E8</f>
        <v>Großbottwar 1</v>
      </c>
      <c r="F19" s="55" t="s">
        <v>43</v>
      </c>
      <c r="G19" s="62" t="str">
        <f>+E10</f>
        <v>Steinheim 2</v>
      </c>
      <c r="H19" s="57"/>
      <c r="I19" s="57"/>
      <c r="J19" s="58"/>
      <c r="L19" s="80" t="s">
        <v>72</v>
      </c>
    </row>
    <row r="20" spans="2:12" ht="12.75">
      <c r="B20" s="70" t="s">
        <v>50</v>
      </c>
      <c r="C20" s="60"/>
      <c r="D20" s="61"/>
      <c r="E20" s="54" t="str">
        <f>+E9</f>
        <v>Bietigheim</v>
      </c>
      <c r="F20" s="55" t="s">
        <v>43</v>
      </c>
      <c r="G20" s="62" t="str">
        <f>+E11</f>
        <v>Erdmannhausen 3</v>
      </c>
      <c r="H20" s="57"/>
      <c r="I20" s="57"/>
      <c r="J20" s="58"/>
      <c r="L20" s="80" t="s">
        <v>72</v>
      </c>
    </row>
    <row r="21" spans="5:10" ht="12.75">
      <c r="E21" s="56"/>
      <c r="G21" s="66"/>
      <c r="H21" s="65"/>
      <c r="I21" s="65"/>
      <c r="J21" s="65"/>
    </row>
    <row r="22" spans="2:12" ht="12.75">
      <c r="B22" s="70" t="s">
        <v>2</v>
      </c>
      <c r="C22" s="52" t="s">
        <v>45</v>
      </c>
      <c r="D22" s="53"/>
      <c r="E22" s="54" t="str">
        <f>+E8</f>
        <v>Großbottwar 1</v>
      </c>
      <c r="F22" s="55" t="s">
        <v>43</v>
      </c>
      <c r="G22" s="62" t="str">
        <f>+E9</f>
        <v>Bietigheim</v>
      </c>
      <c r="H22" s="57"/>
      <c r="I22" s="57" t="s">
        <v>39</v>
      </c>
      <c r="J22" s="58"/>
      <c r="L22" s="80" t="s">
        <v>76</v>
      </c>
    </row>
    <row r="23" spans="2:12" ht="12.75">
      <c r="B23" s="70" t="s">
        <v>3</v>
      </c>
      <c r="C23" s="60"/>
      <c r="D23" s="61"/>
      <c r="E23" s="54" t="str">
        <f>+E10</f>
        <v>Steinheim 2</v>
      </c>
      <c r="F23" s="55" t="s">
        <v>43</v>
      </c>
      <c r="G23" s="62" t="str">
        <f>+E11</f>
        <v>Erdmannhausen 3</v>
      </c>
      <c r="H23" s="57"/>
      <c r="I23" s="57"/>
      <c r="J23" s="58"/>
      <c r="L23" s="80" t="s">
        <v>77</v>
      </c>
    </row>
    <row r="24" ht="12.75">
      <c r="E24" s="67"/>
    </row>
    <row r="34" spans="3:12" ht="12.75">
      <c r="C34"/>
      <c r="D34"/>
      <c r="E34"/>
      <c r="F34"/>
      <c r="G34"/>
      <c r="H34"/>
      <c r="I34"/>
      <c r="J34"/>
      <c r="K34"/>
      <c r="L34"/>
    </row>
    <row r="36" spans="3:12" ht="12.75">
      <c r="C36" s="68" t="s">
        <v>46</v>
      </c>
      <c r="D36" s="68"/>
      <c r="E36" s="68"/>
      <c r="F36" s="68" t="s">
        <v>39</v>
      </c>
      <c r="G36" s="68"/>
      <c r="H36" s="68"/>
      <c r="I36" s="68"/>
      <c r="J36" s="68"/>
      <c r="K36" s="68" t="s">
        <v>47</v>
      </c>
      <c r="L36" s="68"/>
    </row>
    <row r="39" ht="6" customHeight="1"/>
  </sheetData>
  <printOptions/>
  <pageMargins left="0.28" right="0.19" top="0.17" bottom="0.17" header="0.17" footer="0.17"/>
  <pageSetup horizontalDpi="600" verticalDpi="600" orientation="portrait" paperSize="9" scale="1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O36"/>
  <sheetViews>
    <sheetView workbookViewId="0" topLeftCell="B1">
      <selection activeCell="E6" sqref="E6"/>
    </sheetView>
  </sheetViews>
  <sheetFormatPr defaultColWidth="11.421875" defaultRowHeight="12.75"/>
  <cols>
    <col min="1" max="1" width="2.421875" style="0" hidden="1" customWidth="1"/>
    <col min="2" max="2" width="3.7109375" style="0" customWidth="1"/>
    <col min="3" max="3" width="5.7109375" style="20" customWidth="1"/>
    <col min="4" max="4" width="2.421875" style="20" customWidth="1"/>
    <col min="5" max="5" width="21.57421875" style="21" customWidth="1"/>
    <col min="6" max="9" width="5.28125" style="1" customWidth="1"/>
    <col min="10" max="10" width="6.7109375" style="1" customWidth="1"/>
    <col min="11" max="11" width="6.00390625" style="1" customWidth="1"/>
    <col min="12" max="12" width="6.140625" style="1" customWidth="1"/>
  </cols>
  <sheetData>
    <row r="2" ht="6" customHeight="1" thickBot="1"/>
    <row r="3" spans="3:12" ht="31.5" customHeight="1" thickBot="1">
      <c r="C3" s="22" t="s">
        <v>49</v>
      </c>
      <c r="D3" s="23"/>
      <c r="E3" s="24"/>
      <c r="F3" s="25"/>
      <c r="G3" s="25"/>
      <c r="H3" s="25"/>
      <c r="I3" s="25"/>
      <c r="J3" s="26"/>
      <c r="K3" s="26"/>
      <c r="L3" s="27"/>
    </row>
    <row r="4" ht="10.5" customHeight="1"/>
    <row r="5" spans="3:12" s="28" customFormat="1" ht="26.25" customHeight="1">
      <c r="C5" s="29" t="s">
        <v>39</v>
      </c>
      <c r="D5" s="30"/>
      <c r="E5" s="31" t="s">
        <v>60</v>
      </c>
      <c r="F5" s="32"/>
      <c r="G5" s="32"/>
      <c r="H5" s="32"/>
      <c r="I5" s="33" t="s">
        <v>36</v>
      </c>
      <c r="J5" s="32"/>
      <c r="K5" s="32"/>
      <c r="L5" s="34">
        <v>2</v>
      </c>
    </row>
    <row r="6" ht="9.75" customHeight="1" thickBot="1"/>
    <row r="7" spans="3:14" s="35" customFormat="1" ht="66" customHeight="1" thickBot="1">
      <c r="C7" s="36"/>
      <c r="D7" s="36"/>
      <c r="E7" s="37"/>
      <c r="F7" s="38">
        <v>1</v>
      </c>
      <c r="G7" s="38">
        <v>2</v>
      </c>
      <c r="H7" s="38">
        <v>3</v>
      </c>
      <c r="I7" s="38">
        <v>4</v>
      </c>
      <c r="J7" s="39" t="s">
        <v>40</v>
      </c>
      <c r="K7" s="40" t="s">
        <v>13</v>
      </c>
      <c r="L7" s="40" t="s">
        <v>15</v>
      </c>
      <c r="N7" s="41"/>
    </row>
    <row r="8" spans="3:12" s="42" customFormat="1" ht="24.75" customHeight="1" thickBot="1">
      <c r="C8" s="43">
        <v>1</v>
      </c>
      <c r="D8" s="44"/>
      <c r="E8" s="69" t="s">
        <v>1</v>
      </c>
      <c r="F8" s="45"/>
      <c r="G8" s="81" t="s">
        <v>73</v>
      </c>
      <c r="H8" s="81" t="s">
        <v>73</v>
      </c>
      <c r="I8" s="81" t="s">
        <v>73</v>
      </c>
      <c r="J8" s="83" t="s">
        <v>100</v>
      </c>
      <c r="K8" s="82" t="s">
        <v>81</v>
      </c>
      <c r="L8" s="46">
        <v>1</v>
      </c>
    </row>
    <row r="9" spans="3:15" s="42" customFormat="1" ht="24.75" customHeight="1" thickBot="1">
      <c r="C9" s="43">
        <v>2</v>
      </c>
      <c r="D9" s="44"/>
      <c r="E9" s="69" t="s">
        <v>38</v>
      </c>
      <c r="F9" s="81" t="s">
        <v>74</v>
      </c>
      <c r="G9" s="47"/>
      <c r="H9" s="81" t="s">
        <v>72</v>
      </c>
      <c r="I9" s="81" t="s">
        <v>73</v>
      </c>
      <c r="J9" s="83" t="s">
        <v>101</v>
      </c>
      <c r="K9" s="82" t="s">
        <v>83</v>
      </c>
      <c r="L9" s="46">
        <v>2</v>
      </c>
      <c r="M9"/>
      <c r="N9"/>
      <c r="O9"/>
    </row>
    <row r="10" spans="3:15" s="42" customFormat="1" ht="24.75" customHeight="1" thickBot="1">
      <c r="C10" s="43">
        <v>3</v>
      </c>
      <c r="D10" s="44"/>
      <c r="E10" s="69" t="s">
        <v>32</v>
      </c>
      <c r="F10" s="81" t="s">
        <v>74</v>
      </c>
      <c r="G10" s="81" t="s">
        <v>75</v>
      </c>
      <c r="H10" s="47"/>
      <c r="I10" s="81" t="s">
        <v>77</v>
      </c>
      <c r="J10" s="83" t="s">
        <v>86</v>
      </c>
      <c r="K10" s="82" t="s">
        <v>84</v>
      </c>
      <c r="L10" s="46">
        <v>3</v>
      </c>
      <c r="M10"/>
      <c r="N10"/>
      <c r="O10"/>
    </row>
    <row r="11" spans="3:15" s="42" customFormat="1" ht="24.75" customHeight="1" thickBot="1">
      <c r="C11" s="43">
        <v>4</v>
      </c>
      <c r="D11" s="44"/>
      <c r="E11" s="69" t="s">
        <v>34</v>
      </c>
      <c r="F11" s="81" t="s">
        <v>74</v>
      </c>
      <c r="G11" s="81" t="s">
        <v>74</v>
      </c>
      <c r="H11" s="81" t="s">
        <v>79</v>
      </c>
      <c r="I11" s="48"/>
      <c r="J11" s="83" t="s">
        <v>102</v>
      </c>
      <c r="K11" s="82" t="s">
        <v>85</v>
      </c>
      <c r="L11" s="46">
        <v>4</v>
      </c>
      <c r="M11"/>
      <c r="N11"/>
      <c r="O11"/>
    </row>
    <row r="13" spans="3:12" ht="12.75">
      <c r="C13"/>
      <c r="D13"/>
      <c r="E13" s="49"/>
      <c r="F13"/>
      <c r="G13" s="50"/>
      <c r="H13"/>
      <c r="K13"/>
      <c r="L13"/>
    </row>
    <row r="14" spans="1:12" ht="12.75">
      <c r="A14" s="51" t="s">
        <v>41</v>
      </c>
      <c r="B14" s="51"/>
      <c r="C14" s="51" t="s">
        <v>41</v>
      </c>
      <c r="D14" s="51"/>
      <c r="E14" s="49"/>
      <c r="F14"/>
      <c r="G14" s="50"/>
      <c r="H14"/>
      <c r="K14"/>
      <c r="L14"/>
    </row>
    <row r="15" spans="3:8" ht="12" customHeight="1">
      <c r="C15"/>
      <c r="D15"/>
      <c r="E15" s="49"/>
      <c r="F15"/>
      <c r="G15" s="50"/>
      <c r="H15"/>
    </row>
    <row r="16" spans="2:12" ht="12.75">
      <c r="B16" s="70" t="s">
        <v>10</v>
      </c>
      <c r="C16" s="52" t="s">
        <v>42</v>
      </c>
      <c r="D16" s="53"/>
      <c r="E16" s="54" t="str">
        <f>+E8</f>
        <v>Steinheim 1</v>
      </c>
      <c r="F16" s="55" t="s">
        <v>43</v>
      </c>
      <c r="G16" s="56" t="str">
        <f>+E11</f>
        <v>Steinheim 3</v>
      </c>
      <c r="H16" s="57"/>
      <c r="I16" s="57"/>
      <c r="J16" s="58"/>
      <c r="L16" s="80" t="s">
        <v>73</v>
      </c>
    </row>
    <row r="17" spans="2:12" ht="12.75">
      <c r="B17" s="70" t="s">
        <v>9</v>
      </c>
      <c r="C17" s="60"/>
      <c r="D17" s="61"/>
      <c r="E17" s="54" t="str">
        <f>+E9</f>
        <v>Freiberg</v>
      </c>
      <c r="F17" s="55" t="s">
        <v>43</v>
      </c>
      <c r="G17" s="62" t="str">
        <f>+E10</f>
        <v>Erdmannhausen 2</v>
      </c>
      <c r="H17" s="57"/>
      <c r="I17" s="57"/>
      <c r="J17" s="58"/>
      <c r="L17" s="80" t="s">
        <v>72</v>
      </c>
    </row>
    <row r="18" spans="3:10" ht="12.75">
      <c r="C18"/>
      <c r="D18"/>
      <c r="E18" s="56"/>
      <c r="F18"/>
      <c r="G18" s="63"/>
      <c r="H18" s="64"/>
      <c r="I18" s="65"/>
      <c r="J18" s="65"/>
    </row>
    <row r="19" spans="2:12" ht="12.75">
      <c r="B19" s="70" t="s">
        <v>5</v>
      </c>
      <c r="C19" s="52" t="s">
        <v>44</v>
      </c>
      <c r="D19" s="53"/>
      <c r="E19" s="54" t="str">
        <f>+E8</f>
        <v>Steinheim 1</v>
      </c>
      <c r="F19" s="55" t="s">
        <v>43</v>
      </c>
      <c r="G19" s="62" t="str">
        <f>+E10</f>
        <v>Erdmannhausen 2</v>
      </c>
      <c r="H19" s="57"/>
      <c r="I19" s="57"/>
      <c r="J19" s="58"/>
      <c r="L19" s="80" t="s">
        <v>73</v>
      </c>
    </row>
    <row r="20" spans="2:12" ht="12.75">
      <c r="B20" s="70" t="s">
        <v>50</v>
      </c>
      <c r="C20" s="60"/>
      <c r="D20" s="61"/>
      <c r="E20" s="54" t="str">
        <f>+E9</f>
        <v>Freiberg</v>
      </c>
      <c r="F20" s="55" t="s">
        <v>43</v>
      </c>
      <c r="G20" s="62" t="str">
        <f>+E11</f>
        <v>Steinheim 3</v>
      </c>
      <c r="H20" s="57"/>
      <c r="I20" s="57"/>
      <c r="J20" s="58"/>
      <c r="L20" s="80" t="s">
        <v>73</v>
      </c>
    </row>
    <row r="21" spans="5:10" ht="12.75">
      <c r="E21" s="56"/>
      <c r="G21" s="66"/>
      <c r="H21" s="65"/>
      <c r="I21" s="65"/>
      <c r="J21" s="65"/>
    </row>
    <row r="22" spans="2:12" ht="12.75">
      <c r="B22" s="70" t="s">
        <v>2</v>
      </c>
      <c r="C22" s="52" t="s">
        <v>45</v>
      </c>
      <c r="D22" s="53"/>
      <c r="E22" s="54" t="str">
        <f>+E8</f>
        <v>Steinheim 1</v>
      </c>
      <c r="F22" s="55" t="s">
        <v>43</v>
      </c>
      <c r="G22" s="62" t="str">
        <f>+E9</f>
        <v>Freiberg</v>
      </c>
      <c r="H22" s="57"/>
      <c r="I22" s="57" t="s">
        <v>39</v>
      </c>
      <c r="J22" s="58"/>
      <c r="L22" s="80" t="s">
        <v>73</v>
      </c>
    </row>
    <row r="23" spans="2:12" ht="12.75">
      <c r="B23" s="70" t="s">
        <v>3</v>
      </c>
      <c r="C23" s="60"/>
      <c r="D23" s="61"/>
      <c r="E23" s="54" t="str">
        <f>+E10</f>
        <v>Erdmannhausen 2</v>
      </c>
      <c r="F23" s="55" t="s">
        <v>43</v>
      </c>
      <c r="G23" s="62" t="str">
        <f>+E11</f>
        <v>Steinheim 3</v>
      </c>
      <c r="H23" s="57"/>
      <c r="I23" s="57"/>
      <c r="J23" s="58"/>
      <c r="L23" s="80" t="s">
        <v>77</v>
      </c>
    </row>
    <row r="24" ht="12.75">
      <c r="E24" s="67"/>
    </row>
    <row r="34" spans="3:12" ht="12.75">
      <c r="C34"/>
      <c r="D34"/>
      <c r="E34"/>
      <c r="F34"/>
      <c r="G34"/>
      <c r="H34"/>
      <c r="I34"/>
      <c r="J34"/>
      <c r="K34"/>
      <c r="L34"/>
    </row>
    <row r="36" spans="3:12" ht="12.75">
      <c r="C36" s="68" t="s">
        <v>46</v>
      </c>
      <c r="D36" s="68"/>
      <c r="E36" s="68"/>
      <c r="F36" s="68" t="s">
        <v>39</v>
      </c>
      <c r="G36" s="68"/>
      <c r="H36" s="68"/>
      <c r="I36" s="68"/>
      <c r="J36" s="68"/>
      <c r="K36" s="68" t="s">
        <v>47</v>
      </c>
      <c r="L36" s="68"/>
    </row>
    <row r="39" ht="6" customHeight="1"/>
  </sheetData>
  <printOptions/>
  <pageMargins left="0.28" right="0.19" top="0.17" bottom="0.17" header="0.17" footer="0.17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Magna Naeher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Kubelj</dc:creator>
  <cp:keywords/>
  <dc:description/>
  <cp:lastModifiedBy>kubel</cp:lastModifiedBy>
  <cp:lastPrinted>2003-03-22T21:52:04Z</cp:lastPrinted>
  <dcterms:created xsi:type="dcterms:W3CDTF">2002-03-24T17:13:53Z</dcterms:created>
  <dcterms:modified xsi:type="dcterms:W3CDTF">2003-03-23T13:52:17Z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-39597963</vt:i4>
  </property>
  <property fmtid="{D5CDD505-2E9C-101B-9397-08002B2CF9AE}" pid="3" name="_EmailSubject">
    <vt:lpwstr>Jüru</vt:lpwstr>
  </property>
  <property fmtid="{D5CDD505-2E9C-101B-9397-08002B2CF9AE}" pid="4" name="_AuthorEmail">
    <vt:lpwstr>KubeljS@MagnaNaeher.com</vt:lpwstr>
  </property>
  <property fmtid="{D5CDD505-2E9C-101B-9397-08002B2CF9AE}" pid="5" name="_AuthorEmailDisplayName">
    <vt:lpwstr>Kubelj, Stefan</vt:lpwstr>
  </property>
</Properties>
</file>